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teknologiateollisuus-my.sharepoint.com/personal/tommi_karvonen_teknologiateollisuus_fi/Documents/Tiedostot/"/>
    </mc:Choice>
  </mc:AlternateContent>
  <xr:revisionPtr revIDLastSave="0" documentId="8_{264099A6-64C1-43CF-8977-849D138AD7C0}" xr6:coauthVersionLast="47" xr6:coauthVersionMax="47" xr10:uidLastSave="{00000000-0000-0000-0000-000000000000}"/>
  <bookViews>
    <workbookView xWindow="-110" yWindow="-110" windowWidth="19420" windowHeight="11500" xr2:uid="{3D962035-D6FC-409D-8E23-0958BE7C1769}"/>
  </bookViews>
  <sheets>
    <sheet name="Yleiskuva" sheetId="1" r:id="rId1"/>
    <sheet name="Toimialaluvut" sheetId="2" r:id="rId2"/>
    <sheet name="Lv. toimialoittain" sheetId="3"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3" l="1"/>
  <c r="G47" i="3"/>
  <c r="H48" i="3" s="1"/>
  <c r="B47" i="3"/>
  <c r="L30" i="3"/>
  <c r="G30" i="3"/>
  <c r="B30" i="3"/>
  <c r="L17" i="3"/>
  <c r="G17" i="3"/>
  <c r="B17" i="3"/>
  <c r="L4" i="3"/>
  <c r="G4" i="3"/>
  <c r="B4" i="3"/>
  <c r="H73" i="2"/>
  <c r="E73" i="2"/>
  <c r="H72" i="2"/>
  <c r="E72" i="2"/>
  <c r="H71" i="2"/>
  <c r="E71" i="2"/>
  <c r="E68" i="2"/>
  <c r="M47" i="3" l="1"/>
  <c r="M4" i="3"/>
  <c r="M17" i="3"/>
  <c r="M30" i="3"/>
  <c r="G48" i="3"/>
  <c r="H4" i="3" s="1"/>
  <c r="H47" i="3"/>
  <c r="B48" i="3"/>
  <c r="L48" i="3"/>
  <c r="M48" i="3" s="1"/>
  <c r="C17" i="3" l="1"/>
  <c r="C48" i="3"/>
  <c r="C47" i="3"/>
  <c r="H30" i="3"/>
  <c r="C30" i="3"/>
  <c r="H17" i="3"/>
  <c r="C4" i="3"/>
</calcChain>
</file>

<file path=xl/sharedStrings.xml><?xml version="1.0" encoding="utf-8"?>
<sst xmlns="http://schemas.openxmlformats.org/spreadsheetml/2006/main" count="273" uniqueCount="121">
  <si>
    <t>SKOL RY:N JÄSENYRITYSTEN LIIKEVAIHTO JA HENKILÖMÄÄRÄ 2024</t>
  </si>
  <si>
    <t>Kokonaisliikevaihto (1000 EUR), arvio</t>
  </si>
  <si>
    <t>Yhteensä</t>
  </si>
  <si>
    <t>Teollisuus</t>
  </si>
  <si>
    <t>Talonrakennus</t>
  </si>
  <si>
    <t>Yhdyskunta</t>
  </si>
  <si>
    <t>Muita lukuja</t>
  </si>
  <si>
    <t>Henkilömäärä</t>
  </si>
  <si>
    <t>Laskutus / henkilö</t>
  </si>
  <si>
    <t>Vastanneiden yritysten liikevaihto</t>
  </si>
  <si>
    <t>Suurimmat toimialat, % vastanneiden liikevaihdosta</t>
  </si>
  <si>
    <t>Toimiala</t>
  </si>
  <si>
    <t>2024</t>
  </si>
  <si>
    <t>2023</t>
  </si>
  <si>
    <t>2022</t>
  </si>
  <si>
    <t>2021</t>
  </si>
  <si>
    <t>2020</t>
  </si>
  <si>
    <t>2019</t>
  </si>
  <si>
    <t>2018</t>
  </si>
  <si>
    <t>2017</t>
  </si>
  <si>
    <t>2016</t>
  </si>
  <si>
    <t>2015</t>
  </si>
  <si>
    <t>2014</t>
  </si>
  <si>
    <t>Rakennetekniikka</t>
  </si>
  <si>
    <t>LVI-tekniikka</t>
  </si>
  <si>
    <t>Rakennuttaminen, talonrakennus</t>
  </si>
  <si>
    <t>Tehdas- ja laitossuunnittelu</t>
  </si>
  <si>
    <t>Tie-, katu- ja aluetekniikka</t>
  </si>
  <si>
    <t>Prosessisuunnittelu</t>
  </si>
  <si>
    <t>Sähkö- ja teletekniikka, talonrakennus</t>
  </si>
  <si>
    <t>Ympäristösuunnittelu, yhdyskunta</t>
  </si>
  <si>
    <t>Energiatekniikka</t>
  </si>
  <si>
    <t>Geo- ja kallionrakennustekniikka</t>
  </si>
  <si>
    <t>Liikennetekniikka</t>
  </si>
  <si>
    <t>Arkkitehtuuri ja sisustussuunnittelu</t>
  </si>
  <si>
    <t>Rakennuttaminen, yhdyskunta</t>
  </si>
  <si>
    <t>Kiinteistöjohtaminen ja ylläpito</t>
  </si>
  <si>
    <t>Siltatekniikka</t>
  </si>
  <si>
    <t>Vesihuoltotekniikka</t>
  </si>
  <si>
    <t>Kuntoarviointi ja -tutkimus</t>
  </si>
  <si>
    <t>Sähkö- ja teletekniikka, teollisuus</t>
  </si>
  <si>
    <t>Teollisuusautomaatio</t>
  </si>
  <si>
    <t>Laiva- ja meritekniikka</t>
  </si>
  <si>
    <t>Yhdyskuntasuunnittelu ja kaavoitus</t>
  </si>
  <si>
    <t>Koneenrakennustekniikka</t>
  </si>
  <si>
    <t>Talonrakennus, valvonta ja tarkastus</t>
  </si>
  <si>
    <t>Puunjalostustekniikka</t>
  </si>
  <si>
    <t>Johdon konsultointi, julkinen sektori</t>
  </si>
  <si>
    <t>Toimeksiantajaryhmien osuus, % vastanneiden kotimaan liikevaihdosta (33 vastausta)</t>
  </si>
  <si>
    <t>Vuosi</t>
  </si>
  <si>
    <t>Valtio</t>
  </si>
  <si>
    <t>Kuntasektori</t>
  </si>
  <si>
    <t>Rakennusliikkeet</t>
  </si>
  <si>
    <t>Kauppa, pankit, vakuutusyhtiöt, sijoitusyhtiöt, jne.</t>
  </si>
  <si>
    <t>Asunto- ja kiinteistöyhtiöt, pientalorakentajat</t>
  </si>
  <si>
    <t>Muut</t>
  </si>
  <si>
    <t>2017: Alle 100 henkilöä</t>
  </si>
  <si>
    <t>2017:Yli 100 henkilöä</t>
  </si>
  <si>
    <t>Palkkiomuotojen osuus, % vastanneiden kotimaan liikevaihdosta (29 vastausta)</t>
  </si>
  <si>
    <t>Aikapalkkio kustannusten mukaan</t>
  </si>
  <si>
    <t>Aikapalkkio henkilöryhmittäin (E…07)</t>
  </si>
  <si>
    <t>Aikapalkkio kattohinta</t>
  </si>
  <si>
    <t>Aikapalkkio yhteensä</t>
  </si>
  <si>
    <t>Kiinteä kokonaispalkkio</t>
  </si>
  <si>
    <t>Tavoitehinta/-palkkio</t>
  </si>
  <si>
    <t>Kokonaispalkkio</t>
  </si>
  <si>
    <t>Muu palkkioperuste esim. yksikköpalkkio</t>
  </si>
  <si>
    <t>2017: Yli 100 henkilöä</t>
  </si>
  <si>
    <t>Liikevaihto tilaustavan mukaan, % vastanneiden kotimaan liikevaihdosta (27 vastausta)</t>
  </si>
  <si>
    <t>Hintakilpailu</t>
  </si>
  <si>
    <t>Tarjouskilpailu arviointikriteereillä, laatu, tms.</t>
  </si>
  <si>
    <t>Suora neuvottelutilaus</t>
  </si>
  <si>
    <t>Vuosi-/kumppanuus-/puitesopimus</t>
  </si>
  <si>
    <t>Muu tapa</t>
  </si>
  <si>
    <t>Investoinnit ja käyttö- ja kunnossapito % liikevaihdosta (24 vastausta)</t>
  </si>
  <si>
    <t>Investointityyppi</t>
  </si>
  <si>
    <t>Kaikki</t>
  </si>
  <si>
    <t>Uudistuotanto investoinneista</t>
  </si>
  <si>
    <t>Korjaustuotanto investoinneista</t>
  </si>
  <si>
    <t>Käyttö- ja kunnossapito</t>
  </si>
  <si>
    <t>Vientiliikevaihdon alueellinen jakautuminen (21 vastausta)</t>
  </si>
  <si>
    <t>EU-maat</t>
  </si>
  <si>
    <t>Muu Eurooppa</t>
  </si>
  <si>
    <t>Pohjois-Amerikka</t>
  </si>
  <si>
    <t>Afrikka ja Lähi-Itä</t>
  </si>
  <si>
    <t>Keski- ja Etelä-Amerikka</t>
  </si>
  <si>
    <t>Kauko-Itä ja Oseania</t>
  </si>
  <si>
    <t>Vientiliikevaihdon jakautuminen suoraan ja välilliseen vientiin</t>
  </si>
  <si>
    <t>Suora vienti %</t>
  </si>
  <si>
    <t>Välillinen vienti %</t>
  </si>
  <si>
    <t>Vientiliikevaihto</t>
  </si>
  <si>
    <t>157 MEUR</t>
  </si>
  <si>
    <t>143 MEUR</t>
  </si>
  <si>
    <t>105 MEUR</t>
  </si>
  <si>
    <t>176 MEUR</t>
  </si>
  <si>
    <t>205 MEUR</t>
  </si>
  <si>
    <t>229 MEUR</t>
  </si>
  <si>
    <t>258MEUR</t>
  </si>
  <si>
    <t>238 MEUR</t>
  </si>
  <si>
    <t>Liikevaihto toimialoittain 2024 (28 vastausta), 1000 EUR</t>
  </si>
  <si>
    <t>Liikevaihto toimialoittain 2024, kotimaa (28 vastausta), 1000 EUR</t>
  </si>
  <si>
    <t>Liikevaihto toimialoittain 2024, vienti (11 vastausta), 1000 EUR</t>
  </si>
  <si>
    <t>Liikevaihto</t>
  </si>
  <si>
    <t xml:space="preserve">%-osuus </t>
  </si>
  <si>
    <t>%-osuus</t>
  </si>
  <si>
    <t>Sähkö- ja teletekniikka</t>
  </si>
  <si>
    <t>Rakennuttaminen</t>
  </si>
  <si>
    <t>Rakennusautomaatio</t>
  </si>
  <si>
    <t>Geotekniikka</t>
  </si>
  <si>
    <t>Valvonta ja tarkastus</t>
  </si>
  <si>
    <t>Akustiikka</t>
  </si>
  <si>
    <t>Ympäristösuunnittelu</t>
  </si>
  <si>
    <t>Geotekniikka ja kallionrakennustekniikka</t>
  </si>
  <si>
    <t>Mittaus- ja kartoitustekniikka</t>
  </si>
  <si>
    <t>Maisemasuunnittelu</t>
  </si>
  <si>
    <t>Vesirakennustekniikka</t>
  </si>
  <si>
    <t>Logistiikka</t>
  </si>
  <si>
    <t>Tutkimus ja kehitys</t>
  </si>
  <si>
    <t>Maa- ja metsätaloussuunnittelu</t>
  </si>
  <si>
    <t>Muut alat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</si>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</sst>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
  </numFmts>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3"/>
      <color theme="3"/>
      <name val="Aptos Narrow"/>
      <family val="2"/>
      <scheme val="minor"/>
    </font>
    <font>
      <b/>
      <sz val="11"/>
      <color theme="3"/>
      <name val="Aptos Narrow"/>
      <family val="2"/>
      <scheme val="minor"/>
    </font>
    <font>
      <sz val="11"/>
      <color rgb="FFFF0000"/>
      <name val="Aptos Narrow"/>
      <family val="2"/>
      <scheme val="minor"/>
    </font>
    <font>
      <b/>
      <sz val="11"/>
      <color theme="1"/>
      <name val="Aptos Narrow"/>
      <family val="2"/>
      <scheme val="minor"/>
    </font>
    <font>
      <sz val="20"/>
      <color theme="3"/>
      <name val="Aptos Display"/>
      <family val="2"/>
      <scheme val="major"/>
    </font>
    <font>
      <b/>
      <sz val="12"/>
      <color theme="1"/>
      <name val="Aptos Narrow"/>
      <family val="2"/>
      <scheme val="minor"/>
    </font>
    <font>
      <b/>
      <sz val="12"/>
      <name val="Aptos Narrow"/>
      <family val="2"/>
      <scheme val="minor"/>
    </font>
    <font>
      <sz val="11"/>
      <name val="Aptos Narrow"/>
      <family val="2"/>
      <scheme val="minor"/>
    </font>
    <font>
      <sz val="20"/>
      <color theme="0"/>
      <name val="Aptos Narrow"/>
      <family val="2"/>
      <scheme val="minor"/>
    </font>
    <font>
      <sz val="10"/>
      <color theme="1"/>
      <name val="Arial"/>
      <family val="2"/>
    </font>
    <font>
      <b/>
      <sz val="11"/>
      <name val="Aptos Narrow"/>
      <family val="2"/>
      <scheme val="minor"/>
    </font>
    <font>
      <sz val="16"/>
      <color theme="1"/>
      <name val="Aptos Display"/>
      <family val="2"/>
      <scheme val="major"/>
    </font>
    <font>
      <sz val="16"/>
      <name val="Aptos Display"/>
      <family val="2"/>
      <scheme val="major"/>
    </font>
    <font>
      <b/>
      <sz val="14"/>
      <name val="Aptos Narrow"/>
      <family val="2"/>
      <scheme val="minor"/>
    </font>
    <font>
      <b/>
      <sz val="14"/>
      <color theme="1"/>
      <name val="Aptos Narrow"/>
      <family val="2"/>
      <scheme val="minor"/>
    </font>
    <font>
      <b/>
      <sz val="16"/>
      <name val="Aptos Narrow"/>
      <family val="2"/>
      <scheme val="minor"/>
    </font>
    <font>
      <sz val="16"/>
      <color theme="3"/>
      <name val="Aptos Display"/>
      <family val="2"/>
      <scheme val="major"/>
    </font>
    <font>
      <sz val="16"/>
      <color theme="1"/>
      <name val="Aptos Narrow"/>
      <family val="2"/>
      <scheme val="minor"/>
    </font>
    <font>
      <b/>
      <sz val="16"/>
      <color theme="3"/>
      <name val="Aptos Narrow"/>
      <family val="2"/>
      <scheme val="minor"/>
    </font>
    <font>
      <b/>
      <sz val="10"/>
      <color rgb="FF000000"/>
      <name val="Arial"/>
      <family val="2"/>
    </font>
    <font>
      <sz val="10"/>
      <color rgb="FF000000"/>
      <name val="Arial"/>
      <family val="2"/>
    </font>
    <font>
      <b/>
      <sz val="10"/>
      <color theme="1"/>
      <name val="Arial"/>
      <family val="2"/>
    </font>
  </fonts>
  <fills count="1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79998168889431442"/>
        <bgColor theme="9" tint="0.79998168889431442"/>
      </patternFill>
    </fill>
    <fill>
      <patternFill patternType="solid">
        <fgColor rgb="FF00B0F0"/>
        <bgColor indexed="64"/>
      </patternFill>
    </fill>
    <fill>
      <patternFill patternType="solid">
        <fgColor rgb="FF00B0F0"/>
        <bgColor theme="9" tint="0.79998168889431442"/>
      </patternFill>
    </fill>
    <fill>
      <patternFill patternType="solid">
        <fgColor rgb="FF92D050"/>
        <bgColor theme="9" tint="0.79998168889431442"/>
      </patternFill>
    </fill>
    <fill>
      <patternFill patternType="solid">
        <fgColor rgb="FF92D050"/>
        <bgColor indexed="64"/>
      </patternFill>
    </fill>
    <fill>
      <patternFill patternType="solid">
        <fgColor rgb="FFFFC000"/>
        <bgColor theme="9" tint="0.79998168889431442"/>
      </patternFill>
    </fill>
    <fill>
      <patternFill patternType="solid">
        <fgColor rgb="FFFFFFFF"/>
        <bgColor indexed="64"/>
      </patternFill>
    </fill>
    <fill>
      <patternFill patternType="solid">
        <fgColor rgb="FFFFFF00"/>
        <bgColor indexed="64"/>
      </patternFill>
    </fill>
  </fills>
  <borders count="41">
    <border>
      <left/>
      <right/>
      <top/>
      <bottom/>
      <diagonal/>
    </border>
    <border>
      <left/>
      <right/>
      <top/>
      <bottom style="thick">
        <color theme="4" tint="0.499984740745262"/>
      </bottom>
      <diagonal/>
    </border>
    <border>
      <left/>
      <right/>
      <top/>
      <bottom style="medium">
        <color theme="4" tint="0.3999755851924192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theme="9" tint="-0.249977111117893"/>
      </right>
      <top style="thin">
        <color theme="9" tint="-0.249977111117893"/>
      </top>
      <bottom style="medium">
        <color theme="9" tint="-0.249977111117893"/>
      </bottom>
      <diagonal/>
    </border>
    <border>
      <left style="thin">
        <color theme="9" tint="-0.249977111117893"/>
      </left>
      <right style="thin">
        <color theme="9" tint="-0.249977111117893"/>
      </right>
      <top style="thin">
        <color theme="9" tint="-0.249977111117893"/>
      </top>
      <bottom style="medium">
        <color theme="9" tint="-0.249977111117893"/>
      </bottom>
      <diagonal/>
    </border>
    <border>
      <left style="medium">
        <color rgb="FF000000"/>
      </left>
      <right style="thin">
        <color theme="9" tint="-0.249977111117893"/>
      </right>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style="medium">
        <color rgb="FF000000"/>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medium">
        <color rgb="FF000000"/>
      </left>
      <right style="thin">
        <color theme="9" tint="-0.249977111117893"/>
      </right>
      <top style="thin">
        <color theme="9" tint="-0.249977111117893"/>
      </top>
      <bottom style="medium">
        <color rgb="FF000000"/>
      </bottom>
      <diagonal/>
    </border>
    <border>
      <left style="thin">
        <color theme="9" tint="-0.249977111117893"/>
      </left>
      <right style="thin">
        <color theme="9" tint="-0.249977111117893"/>
      </right>
      <top style="thin">
        <color theme="9" tint="-0.249977111117893"/>
      </top>
      <bottom style="medium">
        <color rgb="FF000000"/>
      </bottom>
      <diagonal/>
    </border>
    <border>
      <left style="thin">
        <color theme="9"/>
      </left>
      <right style="thin">
        <color theme="9"/>
      </right>
      <top style="thin">
        <color theme="9"/>
      </top>
      <bottom style="thin">
        <color theme="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thin">
        <color theme="9"/>
      </right>
      <top style="medium">
        <color indexed="64"/>
      </top>
      <bottom style="medium">
        <color indexed="64"/>
      </bottom>
      <diagonal/>
    </border>
    <border>
      <left style="thin">
        <color theme="9"/>
      </left>
      <right style="thin">
        <color theme="9"/>
      </right>
      <top style="medium">
        <color indexed="64"/>
      </top>
      <bottom style="medium">
        <color indexed="64"/>
      </bottom>
      <diagonal/>
    </border>
    <border>
      <left style="thin">
        <color theme="9"/>
      </left>
      <right style="medium">
        <color indexed="64"/>
      </right>
      <top style="medium">
        <color indexed="64"/>
      </top>
      <bottom style="medium">
        <color indexed="64"/>
      </bottom>
      <diagonal/>
    </border>
    <border>
      <left style="medium">
        <color indexed="64"/>
      </left>
      <right style="thin">
        <color theme="9"/>
      </right>
      <top/>
      <bottom style="thin">
        <color theme="9"/>
      </bottom>
      <diagonal/>
    </border>
    <border>
      <left style="thin">
        <color theme="9"/>
      </left>
      <right style="thin">
        <color theme="9"/>
      </right>
      <top/>
      <bottom style="thin">
        <color theme="9"/>
      </bottom>
      <diagonal/>
    </border>
    <border>
      <left style="thin">
        <color theme="9"/>
      </left>
      <right style="medium">
        <color indexed="64"/>
      </right>
      <top/>
      <bottom style="thin">
        <color theme="9"/>
      </bottom>
      <diagonal/>
    </border>
    <border>
      <left style="medium">
        <color indexed="64"/>
      </left>
      <right style="thin">
        <color theme="9"/>
      </right>
      <top style="thin">
        <color theme="9"/>
      </top>
      <bottom style="thin">
        <color theme="9"/>
      </bottom>
      <diagonal/>
    </border>
    <border>
      <left style="thin">
        <color theme="9"/>
      </left>
      <right style="medium">
        <color indexed="64"/>
      </right>
      <top style="thin">
        <color theme="9"/>
      </top>
      <bottom style="thin">
        <color theme="9"/>
      </bottom>
      <diagonal/>
    </border>
    <border>
      <left style="medium">
        <color indexed="64"/>
      </left>
      <right style="thin">
        <color theme="9"/>
      </right>
      <top style="thin">
        <color theme="9"/>
      </top>
      <bottom/>
      <diagonal/>
    </border>
    <border>
      <left style="thin">
        <color theme="9"/>
      </left>
      <right style="thin">
        <color theme="9"/>
      </right>
      <top style="thin">
        <color theme="9"/>
      </top>
      <bottom/>
      <diagonal/>
    </border>
    <border>
      <left style="thin">
        <color theme="9"/>
      </left>
      <right style="medium">
        <color indexed="64"/>
      </right>
      <top style="thin">
        <color theme="9"/>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indexed="64"/>
      </right>
      <top style="medium">
        <color indexed="64"/>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12" fillId="0" borderId="0"/>
  </cellStyleXfs>
  <cellXfs count="136">
    <xf numFmtId="0" fontId="0" fillId="0" borderId="0" xfId="0"/>
    <xf numFmtId="0" fontId="6" fillId="0" borderId="0" xfId="0" applyFont="1"/>
    <xf numFmtId="0" fontId="5" fillId="0" borderId="0" xfId="0" applyFont="1"/>
    <xf numFmtId="0" fontId="0" fillId="0" borderId="3" xfId="0" applyBorder="1"/>
    <xf numFmtId="0" fontId="0" fillId="0" borderId="4" xfId="0" applyBorder="1"/>
    <xf numFmtId="0" fontId="0" fillId="0" borderId="5" xfId="0" applyBorder="1"/>
    <xf numFmtId="0" fontId="8" fillId="2" borderId="6" xfId="0" applyFont="1" applyFill="1" applyBorder="1"/>
    <xf numFmtId="0" fontId="9" fillId="2" borderId="7" xfId="0" applyFont="1" applyFill="1" applyBorder="1"/>
    <xf numFmtId="10" fontId="6" fillId="0" borderId="0" xfId="1" applyNumberFormat="1" applyFont="1" applyFill="1"/>
    <xf numFmtId="0" fontId="0" fillId="0" borderId="8" xfId="0" applyBorder="1"/>
    <xf numFmtId="1" fontId="10" fillId="0" borderId="9" xfId="0" applyNumberFormat="1" applyFont="1" applyBorder="1"/>
    <xf numFmtId="0" fontId="11" fillId="0" borderId="0" xfId="0" applyFont="1"/>
    <xf numFmtId="0" fontId="0" fillId="2" borderId="10" xfId="0" applyFill="1" applyBorder="1"/>
    <xf numFmtId="1" fontId="10" fillId="2" borderId="11" xfId="0" applyNumberFormat="1" applyFont="1" applyFill="1" applyBorder="1"/>
    <xf numFmtId="0" fontId="0" fillId="0" borderId="10" xfId="0" applyBorder="1"/>
    <xf numFmtId="1" fontId="10" fillId="0" borderId="11" xfId="0" applyNumberFormat="1" applyFont="1" applyBorder="1"/>
    <xf numFmtId="0" fontId="12" fillId="0" borderId="0" xfId="6" applyAlignment="1">
      <alignment wrapText="1"/>
    </xf>
    <xf numFmtId="9" fontId="6" fillId="0" borderId="0" xfId="1" applyFont="1" applyFill="1"/>
    <xf numFmtId="0" fontId="10" fillId="2" borderId="7" xfId="0" applyFont="1" applyFill="1" applyBorder="1"/>
    <xf numFmtId="0" fontId="10" fillId="3" borderId="9" xfId="0" applyFont="1" applyFill="1" applyBorder="1"/>
    <xf numFmtId="0" fontId="10" fillId="0" borderId="12" xfId="0" applyFont="1" applyBorder="1"/>
    <xf numFmtId="1" fontId="10" fillId="0" borderId="13" xfId="0" applyNumberFormat="1" applyFont="1" applyBorder="1"/>
    <xf numFmtId="0" fontId="13" fillId="0" borderId="0" xfId="0" applyFont="1"/>
    <xf numFmtId="9" fontId="0" fillId="0" borderId="0" xfId="1" applyFont="1"/>
    <xf numFmtId="9" fontId="0" fillId="0" borderId="0" xfId="0" applyNumberFormat="1"/>
    <xf numFmtId="9" fontId="10" fillId="0" borderId="0" xfId="0" applyNumberFormat="1" applyFont="1"/>
    <xf numFmtId="9" fontId="5" fillId="0" borderId="0" xfId="1" applyFont="1"/>
    <xf numFmtId="9" fontId="0" fillId="0" borderId="0" xfId="1" applyFont="1" applyBorder="1"/>
    <xf numFmtId="9" fontId="10" fillId="0" borderId="0" xfId="1" applyFont="1"/>
    <xf numFmtId="0" fontId="10" fillId="0" borderId="0" xfId="0" applyFont="1"/>
    <xf numFmtId="9" fontId="5" fillId="0" borderId="0" xfId="0" applyNumberFormat="1" applyFont="1"/>
    <xf numFmtId="0" fontId="16" fillId="0" borderId="0" xfId="0" applyFont="1"/>
    <xf numFmtId="0" fontId="0" fillId="0" borderId="0" xfId="0" applyAlignment="1">
      <alignment horizontal="left"/>
    </xf>
    <xf numFmtId="49" fontId="10" fillId="0" borderId="0" xfId="0" applyNumberFormat="1" applyFont="1" applyAlignment="1">
      <alignment horizontal="left"/>
    </xf>
    <xf numFmtId="49" fontId="10" fillId="0" borderId="0" xfId="0" applyNumberFormat="1" applyFont="1"/>
    <xf numFmtId="49" fontId="0" fillId="0" borderId="0" xfId="0" applyNumberFormat="1" applyAlignment="1">
      <alignment horizontal="left"/>
    </xf>
    <xf numFmtId="0" fontId="17" fillId="0" borderId="0" xfId="0" applyFont="1"/>
    <xf numFmtId="9" fontId="10" fillId="0" borderId="0" xfId="0" applyNumberFormat="1" applyFont="1" applyAlignment="1">
      <alignment wrapText="1"/>
    </xf>
    <xf numFmtId="164" fontId="0" fillId="0" borderId="0" xfId="0" applyNumberFormat="1"/>
    <xf numFmtId="9" fontId="12" fillId="0" borderId="0" xfId="1" applyFont="1" applyAlignment="1">
      <alignment horizontal="right" wrapText="1"/>
    </xf>
    <xf numFmtId="0" fontId="10" fillId="0" borderId="0" xfId="0" applyFont="1" applyAlignment="1">
      <alignment horizontal="left"/>
    </xf>
    <xf numFmtId="49" fontId="10" fillId="0" borderId="0" xfId="0" applyNumberFormat="1" applyFont="1" applyAlignment="1">
      <alignment vertical="top"/>
    </xf>
    <xf numFmtId="49" fontId="0" fillId="0" borderId="0" xfId="0" applyNumberFormat="1" applyAlignment="1">
      <alignment vertical="top"/>
    </xf>
    <xf numFmtId="49" fontId="10" fillId="0" borderId="0" xfId="0" applyNumberFormat="1" applyFont="1" applyAlignment="1">
      <alignment horizontal="left" vertical="top"/>
    </xf>
    <xf numFmtId="9" fontId="0" fillId="0" borderId="0" xfId="0" applyNumberFormat="1" applyAlignment="1">
      <alignment horizontal="right"/>
    </xf>
    <xf numFmtId="1" fontId="10" fillId="0" borderId="0" xfId="0" applyNumberFormat="1" applyFont="1"/>
    <xf numFmtId="9" fontId="0" fillId="0" borderId="0" xfId="1" applyFont="1" applyAlignment="1">
      <alignment horizontal="left"/>
    </xf>
    <xf numFmtId="9" fontId="0" fillId="0" borderId="0" xfId="0" applyNumberFormat="1" applyAlignment="1">
      <alignment horizontal="left"/>
    </xf>
    <xf numFmtId="9" fontId="10" fillId="0" borderId="0" xfId="0" applyNumberFormat="1" applyFont="1" applyAlignment="1">
      <alignment horizontal="right"/>
    </xf>
    <xf numFmtId="0" fontId="0" fillId="0" borderId="0" xfId="0" applyAlignment="1">
      <alignment horizontal="right"/>
    </xf>
    <xf numFmtId="0" fontId="10" fillId="0" borderId="0" xfId="0" applyFont="1" applyAlignment="1">
      <alignment horizontal="right"/>
    </xf>
    <xf numFmtId="0" fontId="18" fillId="0" borderId="0" xfId="0" applyFont="1"/>
    <xf numFmtId="0" fontId="20" fillId="0" borderId="0" xfId="0" applyFont="1"/>
    <xf numFmtId="0" fontId="21" fillId="0" borderId="0" xfId="5" applyFont="1" applyBorder="1"/>
    <xf numFmtId="0" fontId="21" fillId="0" borderId="0" xfId="5" applyFont="1"/>
    <xf numFmtId="0" fontId="4" fillId="0" borderId="0" xfId="4" applyBorder="1"/>
    <xf numFmtId="0" fontId="8" fillId="0" borderId="3" xfId="0" applyFont="1" applyBorder="1"/>
    <xf numFmtId="0" fontId="8" fillId="0" borderId="4" xfId="0" applyFont="1" applyBorder="1"/>
    <xf numFmtId="9" fontId="8" fillId="0" borderId="5" xfId="1" applyFont="1" applyBorder="1"/>
    <xf numFmtId="0" fontId="8" fillId="0" borderId="0" xfId="0" applyFont="1"/>
    <xf numFmtId="9" fontId="8" fillId="0" borderId="0" xfId="1" applyFont="1" applyBorder="1"/>
    <xf numFmtId="0" fontId="8" fillId="0" borderId="15" xfId="0" applyFont="1" applyBorder="1"/>
    <xf numFmtId="0" fontId="8" fillId="0" borderId="16" xfId="0" applyFont="1" applyBorder="1"/>
    <xf numFmtId="9" fontId="8" fillId="0" borderId="17" xfId="1" applyFont="1" applyBorder="1"/>
    <xf numFmtId="0" fontId="6" fillId="5" borderId="18" xfId="0" applyFont="1" applyFill="1" applyBorder="1"/>
    <xf numFmtId="1" fontId="6" fillId="5" borderId="19" xfId="0" applyNumberFormat="1" applyFont="1" applyFill="1" applyBorder="1"/>
    <xf numFmtId="9" fontId="6" fillId="5" borderId="20" xfId="1" applyFont="1" applyFill="1" applyBorder="1"/>
    <xf numFmtId="1" fontId="6" fillId="0" borderId="19" xfId="0" applyNumberFormat="1" applyFont="1" applyBorder="1"/>
    <xf numFmtId="9" fontId="6" fillId="5" borderId="19" xfId="1" applyFont="1" applyFill="1" applyBorder="1"/>
    <xf numFmtId="1" fontId="22" fillId="6" borderId="21" xfId="0" applyNumberFormat="1" applyFont="1" applyFill="1" applyBorder="1"/>
    <xf numFmtId="1" fontId="22" fillId="6" borderId="22" xfId="0" applyNumberFormat="1" applyFont="1" applyFill="1" applyBorder="1"/>
    <xf numFmtId="9" fontId="22" fillId="6" borderId="23" xfId="1" applyFont="1" applyFill="1" applyBorder="1" applyAlignment="1"/>
    <xf numFmtId="0" fontId="6" fillId="0" borderId="19" xfId="0" applyFont="1" applyBorder="1"/>
    <xf numFmtId="0" fontId="23" fillId="0" borderId="0" xfId="0" applyFont="1" applyAlignment="1">
      <alignment wrapText="1"/>
    </xf>
    <xf numFmtId="1" fontId="23" fillId="0" borderId="0" xfId="0" applyNumberFormat="1" applyFont="1"/>
    <xf numFmtId="9" fontId="23" fillId="0" borderId="0" xfId="1" applyFont="1" applyFill="1" applyBorder="1" applyAlignment="1"/>
    <xf numFmtId="1" fontId="0" fillId="0" borderId="0" xfId="0" applyNumberFormat="1"/>
    <xf numFmtId="1" fontId="23" fillId="0" borderId="0" xfId="0" applyNumberFormat="1" applyFont="1" applyAlignment="1">
      <alignment wrapText="1"/>
    </xf>
    <xf numFmtId="1" fontId="23" fillId="0" borderId="24" xfId="0" applyNumberFormat="1" applyFont="1" applyBorder="1"/>
    <xf numFmtId="1" fontId="23" fillId="0" borderId="25" xfId="0" applyNumberFormat="1" applyFont="1" applyBorder="1"/>
    <xf numFmtId="9" fontId="23" fillId="0" borderId="26" xfId="1" applyFont="1" applyFill="1" applyBorder="1" applyAlignment="1"/>
    <xf numFmtId="1" fontId="23" fillId="4" borderId="27" xfId="0" applyNumberFormat="1" applyFont="1" applyFill="1" applyBorder="1"/>
    <xf numFmtId="1" fontId="23" fillId="4" borderId="14" xfId="0" applyNumberFormat="1" applyFont="1" applyFill="1" applyBorder="1"/>
    <xf numFmtId="9" fontId="23" fillId="4" borderId="28" xfId="1" applyFont="1" applyFill="1" applyBorder="1" applyAlignment="1"/>
    <xf numFmtId="1" fontId="23" fillId="0" borderId="27" xfId="0" applyNumberFormat="1" applyFont="1" applyBorder="1"/>
    <xf numFmtId="1" fontId="23" fillId="0" borderId="14" xfId="0" applyNumberFormat="1" applyFont="1" applyBorder="1"/>
    <xf numFmtId="9" fontId="23" fillId="0" borderId="28" xfId="1" applyFont="1" applyFill="1" applyBorder="1" applyAlignment="1"/>
    <xf numFmtId="1" fontId="23" fillId="4" borderId="29" xfId="0" applyNumberFormat="1" applyFont="1" applyFill="1" applyBorder="1"/>
    <xf numFmtId="1" fontId="23" fillId="4" borderId="30" xfId="0" applyNumberFormat="1" applyFont="1" applyFill="1" applyBorder="1"/>
    <xf numFmtId="9" fontId="23" fillId="4" borderId="31" xfId="1" applyFont="1" applyFill="1" applyBorder="1" applyAlignment="1"/>
    <xf numFmtId="0" fontId="6" fillId="7" borderId="18" xfId="0" applyFont="1" applyFill="1" applyBorder="1"/>
    <xf numFmtId="1" fontId="6" fillId="7" borderId="19" xfId="0" applyNumberFormat="1" applyFont="1" applyFill="1" applyBorder="1"/>
    <xf numFmtId="9" fontId="6" fillId="7" borderId="20" xfId="1" applyFont="1" applyFill="1" applyBorder="1"/>
    <xf numFmtId="1" fontId="0" fillId="0" borderId="19" xfId="0" applyNumberFormat="1" applyBorder="1"/>
    <xf numFmtId="1" fontId="6" fillId="8" borderId="19" xfId="0" applyNumberFormat="1" applyFont="1" applyFill="1" applyBorder="1"/>
    <xf numFmtId="9" fontId="6" fillId="8" borderId="19" xfId="1" applyFont="1" applyFill="1" applyBorder="1"/>
    <xf numFmtId="0" fontId="0" fillId="0" borderId="19" xfId="0" applyBorder="1"/>
    <xf numFmtId="0" fontId="0" fillId="0" borderId="32" xfId="0" applyBorder="1" applyAlignment="1">
      <alignment horizontal="left" wrapText="1"/>
    </xf>
    <xf numFmtId="9" fontId="0" fillId="0" borderId="33" xfId="1" applyFont="1" applyBorder="1"/>
    <xf numFmtId="1" fontId="0" fillId="0" borderId="32" xfId="0" applyNumberFormat="1" applyBorder="1" applyAlignment="1">
      <alignment horizontal="left" wrapText="1"/>
    </xf>
    <xf numFmtId="0" fontId="0" fillId="4" borderId="32" xfId="0" applyFill="1" applyBorder="1" applyAlignment="1">
      <alignment horizontal="left" wrapText="1"/>
    </xf>
    <xf numFmtId="1" fontId="0" fillId="4" borderId="0" xfId="0" applyNumberFormat="1" applyFill="1"/>
    <xf numFmtId="9" fontId="0" fillId="4" borderId="33" xfId="1" applyFont="1" applyFill="1" applyBorder="1"/>
    <xf numFmtId="1" fontId="0" fillId="4" borderId="32" xfId="0" applyNumberFormat="1" applyFill="1" applyBorder="1" applyAlignment="1">
      <alignment horizontal="left" wrapText="1"/>
    </xf>
    <xf numFmtId="0" fontId="6" fillId="9" borderId="34" xfId="0" applyFont="1" applyFill="1" applyBorder="1"/>
    <xf numFmtId="1" fontId="6" fillId="9" borderId="35" xfId="0" applyNumberFormat="1" applyFont="1" applyFill="1" applyBorder="1"/>
    <xf numFmtId="9" fontId="6" fillId="9" borderId="36" xfId="1" applyFont="1" applyFill="1" applyBorder="1"/>
    <xf numFmtId="1" fontId="6" fillId="9" borderId="34" xfId="0" applyNumberFormat="1" applyFont="1" applyFill="1" applyBorder="1"/>
    <xf numFmtId="0" fontId="0" fillId="10" borderId="32" xfId="0" applyFill="1" applyBorder="1"/>
    <xf numFmtId="1" fontId="0" fillId="10" borderId="0" xfId="0" applyNumberFormat="1" applyFill="1"/>
    <xf numFmtId="9" fontId="1" fillId="10" borderId="33" xfId="1" applyFont="1" applyFill="1" applyBorder="1"/>
    <xf numFmtId="1" fontId="0" fillId="10" borderId="32" xfId="0" applyNumberFormat="1" applyFill="1" applyBorder="1"/>
    <xf numFmtId="1" fontId="6" fillId="10" borderId="0" xfId="0" applyNumberFormat="1" applyFont="1" applyFill="1"/>
    <xf numFmtId="9" fontId="6" fillId="10" borderId="33" xfId="1" applyFont="1" applyFill="1" applyBorder="1"/>
    <xf numFmtId="0" fontId="0" fillId="10" borderId="32" xfId="0" applyFill="1" applyBorder="1" applyAlignment="1">
      <alignment horizontal="left" wrapText="1"/>
    </xf>
    <xf numFmtId="9" fontId="0" fillId="10" borderId="33" xfId="1" applyFont="1" applyFill="1" applyBorder="1"/>
    <xf numFmtId="1" fontId="0" fillId="10" borderId="32" xfId="0" applyNumberFormat="1" applyFill="1" applyBorder="1" applyAlignment="1">
      <alignment horizontal="left" wrapText="1"/>
    </xf>
    <xf numFmtId="0" fontId="6" fillId="11" borderId="18" xfId="0" applyFont="1" applyFill="1" applyBorder="1"/>
    <xf numFmtId="1" fontId="13" fillId="11" borderId="19" xfId="0" applyNumberFormat="1" applyFont="1" applyFill="1" applyBorder="1"/>
    <xf numFmtId="9" fontId="6" fillId="11" borderId="37" xfId="1" applyFont="1" applyFill="1" applyBorder="1"/>
    <xf numFmtId="1" fontId="6" fillId="0" borderId="0" xfId="0" applyNumberFormat="1" applyFont="1"/>
    <xf numFmtId="1" fontId="24" fillId="11" borderId="18" xfId="6" applyNumberFormat="1" applyFont="1" applyFill="1" applyBorder="1" applyAlignment="1">
      <alignment wrapText="1"/>
    </xf>
    <xf numFmtId="1" fontId="24" fillId="11" borderId="19" xfId="0" applyNumberFormat="1" applyFont="1" applyFill="1" applyBorder="1" applyAlignment="1">
      <alignment horizontal="right" wrapText="1"/>
    </xf>
    <xf numFmtId="1" fontId="6" fillId="11" borderId="19" xfId="0" applyNumberFormat="1" applyFont="1" applyFill="1" applyBorder="1"/>
    <xf numFmtId="0" fontId="6" fillId="4" borderId="38" xfId="0" applyFont="1" applyFill="1" applyBorder="1"/>
    <xf numFmtId="1" fontId="6" fillId="4" borderId="39" xfId="0" applyNumberFormat="1" applyFont="1" applyFill="1" applyBorder="1"/>
    <xf numFmtId="9" fontId="0" fillId="4" borderId="40" xfId="1" applyFont="1" applyFill="1" applyBorder="1"/>
    <xf numFmtId="1" fontId="6" fillId="4" borderId="38" xfId="0" applyNumberFormat="1" applyFont="1" applyFill="1" applyBorder="1"/>
    <xf numFmtId="9" fontId="6" fillId="0" borderId="0" xfId="1" applyFont="1"/>
    <xf numFmtId="0" fontId="24" fillId="0" borderId="0" xfId="6" applyFont="1" applyAlignment="1">
      <alignment wrapText="1"/>
    </xf>
    <xf numFmtId="0" fontId="14" fillId="0" borderId="0" xfId="0" applyFont="1" applyAlignment="1">
      <alignment horizontal="center"/>
    </xf>
    <xf numFmtId="0" fontId="7" fillId="0" borderId="0" xfId="2" applyFont="1" applyAlignment="1">
      <alignment horizontal="center"/>
    </xf>
    <xf numFmtId="0" fontId="15" fillId="0" borderId="0" xfId="0" applyFont="1" applyAlignment="1">
      <alignment horizontal="center"/>
    </xf>
    <xf numFmtId="0" fontId="19" fillId="0" borderId="0" xfId="3" applyFont="1" applyBorder="1" applyAlignment="1">
      <alignment horizontal="center"/>
    </xf>
    <xf numFmtId="0" fontId="19" fillId="0" borderId="0" xfId="5" applyFont="1" applyBorder="1" applyAlignment="1">
      <alignment horizontal="center"/>
    </xf>
    <xf numFmtId="0" fontId="19" fillId="0" borderId="0" xfId="4" applyFont="1" applyBorder="1" applyAlignment="1">
      <alignment horizontal="center"/>
    </xf>
  </cellXfs>
  <cellStyles count="7">
    <cellStyle name="Heading 2" xfId="3" builtinId="17"/>
    <cellStyle name="Heading 3" xfId="4" builtinId="18"/>
    <cellStyle name="Heading 4" xfId="5" builtinId="19"/>
    <cellStyle name="Normal" xfId="0" builtinId="0"/>
    <cellStyle name="Normal 2" xfId="6" xr:uid="{9F60F9A0-675B-4E3E-B594-7068DBD6CF8E}"/>
    <cellStyle name="Percent" xfId="1" builtinId="5"/>
    <cellStyle name="Title" xfId="2" builtinId="15"/>
  </cellStyles>
  <dxfs count="91">
    <dxf>
      <font>
        <b val="0"/>
        <i val="0"/>
        <strike val="0"/>
        <condense val="0"/>
        <extend val="0"/>
        <outline val="0"/>
        <shadow val="0"/>
        <u val="none"/>
        <vertAlign val="baseline"/>
        <sz val="11"/>
        <color theme="1"/>
        <name val="Aptos Narrow"/>
        <family val="2"/>
        <scheme val="minor"/>
      </font>
      <fill>
        <patternFill patternType="none"/>
      </fill>
    </dxf>
    <dxf>
      <numFmt numFmtId="1" formatCode="0"/>
      <fill>
        <patternFill patternType="none"/>
      </fill>
    </dxf>
    <dxf>
      <font>
        <b val="0"/>
      </font>
      <numFmt numFmtId="1" formatCode="0"/>
      <fill>
        <patternFill patternType="none"/>
      </fill>
      <alignment horizontal="left" vertical="bottom" textRotation="0" wrapText="1" indent="0" justifyLastLine="0" shrinkToFit="0" readingOrder="0"/>
    </dxf>
    <dxf>
      <border>
        <left style="medium">
          <color rgb="FF000000"/>
        </left>
        <right style="medium">
          <color rgb="FF000000"/>
        </right>
        <top style="medium">
          <color rgb="FF000000"/>
        </top>
        <bottom style="medium">
          <color rgb="FF000000"/>
        </bottom>
      </border>
    </dxf>
    <dxf>
      <numFmt numFmtId="1" formatCode="0"/>
      <fill>
        <patternFill patternType="none"/>
      </fill>
    </dxf>
    <dxf>
      <font>
        <b/>
        <i val="0"/>
        <strike val="0"/>
        <condense val="0"/>
        <extend val="0"/>
        <outline val="0"/>
        <shadow val="0"/>
        <u val="none"/>
        <vertAlign val="baseline"/>
        <sz val="12"/>
        <color theme="1"/>
        <name val="Aptos Narrow"/>
        <family val="2"/>
        <scheme val="minor"/>
      </font>
    </dxf>
    <dxf>
      <fill>
        <patternFill patternType="none"/>
      </fill>
    </dxf>
    <dxf>
      <numFmt numFmtId="1" formatCode="0"/>
      <fill>
        <patternFill patternType="none"/>
      </fill>
    </dxf>
    <dxf>
      <fill>
        <patternFill patternType="none"/>
      </fill>
      <alignment horizontal="center" vertical="bottom" textRotation="0" wrapText="1" indent="0" justifyLastLine="0" shrinkToFit="0" readingOrder="0"/>
    </dxf>
    <dxf>
      <border>
        <left style="medium">
          <color rgb="FF000000"/>
        </left>
        <right style="medium">
          <color rgb="FF000000"/>
        </right>
        <top style="medium">
          <color rgb="FF000000"/>
        </top>
        <bottom style="medium">
          <color rgb="FF000000"/>
        </bottom>
      </border>
    </dxf>
    <dxf>
      <fill>
        <patternFill patternType="none"/>
      </fill>
    </dxf>
    <dxf>
      <font>
        <b/>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1"/>
        <color auto="1"/>
        <name val="Aptos Narrow"/>
        <family val="2"/>
        <scheme val="minor"/>
      </font>
      <numFmt numFmtId="13" formatCode="0\ %"/>
      <fill>
        <patternFill patternType="solid">
          <fgColor indexed="64"/>
          <bgColor rgb="FFFFFF00"/>
        </patternFill>
      </fill>
    </dxf>
    <dxf>
      <font>
        <b val="0"/>
        <i val="0"/>
        <strike val="0"/>
        <condense val="0"/>
        <extend val="0"/>
        <outline val="0"/>
        <shadow val="0"/>
        <u val="none"/>
        <vertAlign val="baseline"/>
        <sz val="11"/>
        <color auto="1"/>
        <name val="Aptos Narrow"/>
        <family val="2"/>
        <scheme val="minor"/>
      </font>
      <numFmt numFmtId="13" formatCode="0\ %"/>
      <fill>
        <patternFill patternType="none">
          <fgColor indexed="64"/>
          <bgColor indexed="65"/>
        </patternFill>
      </fill>
    </dxf>
    <dxf>
      <font>
        <b val="0"/>
        <i val="0"/>
        <strike val="0"/>
        <condense val="0"/>
        <extend val="0"/>
        <outline val="0"/>
        <shadow val="0"/>
        <u val="none"/>
        <vertAlign val="baseline"/>
        <sz val="11"/>
        <color auto="1"/>
        <name val="Aptos Narrow"/>
        <family val="2"/>
        <scheme val="minor"/>
      </font>
      <numFmt numFmtId="13" formatCode="0\ %"/>
      <fill>
        <patternFill patternType="none">
          <fgColor indexed="64"/>
          <bgColor indexed="65"/>
        </patternFill>
      </fill>
    </dxf>
    <dxf>
      <font>
        <b val="0"/>
        <i val="0"/>
        <strike val="0"/>
        <condense val="0"/>
        <extend val="0"/>
        <outline val="0"/>
        <shadow val="0"/>
        <u val="none"/>
        <vertAlign val="baseline"/>
        <sz val="11"/>
        <color auto="1"/>
        <name val="Aptos Narrow"/>
        <family val="2"/>
        <scheme val="minor"/>
      </font>
      <numFmt numFmtId="13" formatCode="0\ %"/>
      <fill>
        <patternFill patternType="none">
          <fgColor indexed="64"/>
          <bgColor indexed="65"/>
        </patternFill>
      </fill>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dxf>
    <dxf>
      <font>
        <b val="0"/>
        <i val="0"/>
        <strike val="0"/>
        <condense val="0"/>
        <extend val="0"/>
        <outline val="0"/>
        <shadow val="0"/>
        <u val="none"/>
        <vertAlign val="baseline"/>
        <sz val="11"/>
        <color auto="1"/>
        <name val="Aptos Narrow"/>
        <family val="2"/>
        <scheme val="minor"/>
      </font>
      <numFmt numFmtId="13" formatCode="0\ %"/>
      <fill>
        <patternFill patternType="none">
          <fgColor indexed="64"/>
          <bgColor indexed="65"/>
        </patternFill>
      </fill>
    </dxf>
    <dxf>
      <alignment horizontal="right"/>
    </dxf>
    <dxf>
      <alignment horizontal="right"/>
    </dxf>
    <dxf>
      <alignment horizontal="right"/>
    </dxf>
    <dxf>
      <alignment horizontal="right"/>
    </dxf>
    <dxf>
      <alignment horizontal="right"/>
    </dxf>
    <dxf>
      <alignment horizontal="right"/>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1" formatCode="0"/>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numFmt numFmtId="30" formatCode="@"/>
      <alignment vertical="top"/>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numFmt numFmtId="13" formatCode="0\ %"/>
    </dxf>
    <dxf>
      <numFmt numFmtId="13" formatCode="0\ %"/>
    </dxf>
    <dxf>
      <font>
        <b val="0"/>
        <i val="0"/>
        <strike val="0"/>
        <condense val="0"/>
        <extend val="0"/>
        <outline val="0"/>
        <shadow val="0"/>
        <u val="none"/>
        <vertAlign val="baseline"/>
        <sz val="11"/>
        <color auto="1"/>
        <name val="Aptos Narrow"/>
        <family val="2"/>
        <scheme val="minor"/>
      </font>
      <numFmt numFmtId="13" formatCode="0\ %"/>
    </dxf>
    <dxf>
      <numFmt numFmtId="13" formatCode="0\ %"/>
    </dxf>
    <dxf>
      <font>
        <b val="0"/>
        <i val="0"/>
        <strike val="0"/>
        <condense val="0"/>
        <extend val="0"/>
        <outline val="0"/>
        <shadow val="0"/>
        <u val="none"/>
        <vertAlign val="baseline"/>
        <sz val="11"/>
        <color auto="1"/>
        <name val="Aptos Narrow"/>
        <family val="2"/>
        <scheme val="minor"/>
      </font>
      <numFmt numFmtId="13" formatCode="0\ %"/>
    </dxf>
    <dxf>
      <numFmt numFmtId="13" formatCode="0\ %"/>
    </dxf>
    <dxf>
      <numFmt numFmtId="13" formatCode="0\ %"/>
    </dxf>
    <dxf>
      <numFmt numFmtId="13" formatCode="0\ %"/>
    </dxf>
    <dxf>
      <font>
        <b val="0"/>
        <i val="0"/>
        <strike val="0"/>
        <condense val="0"/>
        <extend val="0"/>
        <outline val="0"/>
        <shadow val="0"/>
        <u val="none"/>
        <vertAlign val="baseline"/>
        <sz val="11"/>
        <color auto="1"/>
        <name val="Aptos Narrow"/>
        <family val="2"/>
        <scheme val="minor"/>
      </font>
      <numFmt numFmtId="13" formatCode="0\ %"/>
    </dxf>
    <dxf>
      <numFmt numFmtId="13" formatCode="0\ %"/>
    </dxf>
    <dxf>
      <font>
        <b val="0"/>
        <i val="0"/>
        <strike val="0"/>
        <condense val="0"/>
        <extend val="0"/>
        <outline val="0"/>
        <shadow val="0"/>
        <u val="none"/>
        <vertAlign val="baseline"/>
        <sz val="11"/>
        <color auto="1"/>
        <name val="Aptos Narrow"/>
        <family val="2"/>
        <scheme val="minor"/>
      </font>
      <numFmt numFmtId="13" formatCode="0\ %"/>
    </dxf>
    <dxf>
      <numFmt numFmtId="13" formatCode="0\ %"/>
    </dxf>
    <dxf>
      <font>
        <b val="0"/>
        <i val="0"/>
        <strike val="0"/>
        <condense val="0"/>
        <extend val="0"/>
        <outline val="0"/>
        <shadow val="0"/>
        <u val="none"/>
        <vertAlign val="baseline"/>
        <sz val="11"/>
        <color auto="1"/>
        <name val="Aptos Narrow"/>
        <family val="2"/>
        <scheme val="minor"/>
      </font>
    </dxf>
    <dxf>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
      <font>
        <b/>
        <i val="0"/>
        <strike val="0"/>
        <condense val="0"/>
        <extend val="0"/>
        <outline val="0"/>
        <shadow val="0"/>
        <u val="none"/>
        <vertAlign val="baseline"/>
        <sz val="11"/>
        <color auto="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142875</xdr:rowOff>
    </xdr:from>
    <xdr:to>
      <xdr:col>18</xdr:col>
      <xdr:colOff>371475</xdr:colOff>
      <xdr:row>38</xdr:row>
      <xdr:rowOff>95250</xdr:rowOff>
    </xdr:to>
    <xdr:sp macro="" textlink="">
      <xdr:nvSpPr>
        <xdr:cNvPr id="8" name="Tekstiruutu 2">
          <a:extLst>
            <a:ext uri="{FF2B5EF4-FFF2-40B4-BE49-F238E27FC236}">
              <a16:creationId xmlns:a16="http://schemas.microsoft.com/office/drawing/2014/main" id="{0D1710D6-D264-44D4-9E9A-9FFEA56042A9}"/>
            </a:ext>
          </a:extLst>
        </xdr:cNvPr>
        <xdr:cNvSpPr txBox="1"/>
      </xdr:nvSpPr>
      <xdr:spPr>
        <a:xfrm>
          <a:off x="0" y="142875"/>
          <a:ext cx="11344275" cy="695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endParaRPr lang="fi-FI" sz="1200" b="1">
            <a:solidFill>
              <a:sysClr val="windowText" lastClr="000000"/>
            </a:solidFill>
            <a:effectLst/>
            <a:latin typeface="Calibri" panose="020F0502020204030204" pitchFamily="34" charset="0"/>
            <a:ea typeface="Calibri" panose="020F0502020204030204" pitchFamily="34" charset="0"/>
          </a:endParaRPr>
        </a:p>
        <a:p>
          <a:pPr>
            <a:spcAft>
              <a:spcPts val="0"/>
            </a:spcAft>
          </a:pPr>
          <a:endParaRPr lang="fi-FI" sz="1200" b="1">
            <a:solidFill>
              <a:sysClr val="windowText" lastClr="000000"/>
            </a:solidFill>
            <a:effectLst/>
            <a:latin typeface="Calibri" panose="020F0502020204030204" pitchFamily="34" charset="0"/>
            <a:ea typeface="Calibri" panose="020F0502020204030204" pitchFamily="34" charset="0"/>
          </a:endParaRPr>
        </a:p>
        <a:p>
          <a:pPr>
            <a:spcAft>
              <a:spcPts val="0"/>
            </a:spcAft>
          </a:pPr>
          <a:r>
            <a:rPr lang="fi-FI" sz="1200" b="1">
              <a:solidFill>
                <a:sysClr val="windowText" lastClr="000000"/>
              </a:solidFill>
              <a:effectLst/>
              <a:latin typeface="Calibri" panose="020F0502020204030204" pitchFamily="34" charset="0"/>
              <a:ea typeface="Calibri" panose="020F0502020204030204" pitchFamily="34" charset="0"/>
            </a:rPr>
            <a:t>Suunnittelu-</a:t>
          </a:r>
          <a:r>
            <a:rPr lang="fi-FI" sz="1200" b="1" baseline="0">
              <a:solidFill>
                <a:sysClr val="windowText" lastClr="000000"/>
              </a:solidFill>
              <a:effectLst/>
              <a:latin typeface="Calibri" panose="020F0502020204030204" pitchFamily="34" charset="0"/>
              <a:ea typeface="Calibri" panose="020F0502020204030204" pitchFamily="34" charset="0"/>
            </a:rPr>
            <a:t> ja konsultointiyritykset SKOL ry</a:t>
          </a:r>
        </a:p>
        <a:p>
          <a:pPr>
            <a:spcAft>
              <a:spcPts val="0"/>
            </a:spcAft>
          </a:pPr>
          <a:endParaRPr lang="fi-FI" sz="1200" b="1">
            <a:solidFill>
              <a:sysClr val="windowText" lastClr="000000"/>
            </a:solidFill>
            <a:effectLst/>
            <a:latin typeface="Calibri" panose="020F0502020204030204" pitchFamily="34" charset="0"/>
            <a:ea typeface="Calibri" panose="020F0502020204030204" pitchFamily="34" charset="0"/>
          </a:endParaRPr>
        </a:p>
        <a:p>
          <a:pPr>
            <a:spcAft>
              <a:spcPts val="0"/>
            </a:spcAft>
          </a:pPr>
          <a:r>
            <a:rPr lang="fi-FI" sz="1200" b="1">
              <a:solidFill>
                <a:sysClr val="windowText" lastClr="000000"/>
              </a:solidFill>
              <a:effectLst/>
              <a:latin typeface="Calibri" panose="020F0502020204030204" pitchFamily="34" charset="0"/>
              <a:ea typeface="Calibri" panose="020F0502020204030204" pitchFamily="34" charset="0"/>
            </a:rPr>
            <a:t>LIIKEVAIHTO- JA TILINPÄÄTÖSTILASTOSTA 2024</a:t>
          </a:r>
          <a:endParaRPr lang="fi-FI" sz="1100">
            <a:solidFill>
              <a:sysClr val="windowText" lastClr="000000"/>
            </a:solidFill>
            <a:effectLst/>
            <a:latin typeface="Calibri" panose="020F0502020204030204" pitchFamily="34" charset="0"/>
            <a:ea typeface="Calibri" panose="020F0502020204030204" pitchFamily="34" charset="0"/>
          </a:endParaRPr>
        </a:p>
        <a:p>
          <a:pPr>
            <a:spcAft>
              <a:spcPts val="0"/>
            </a:spcAft>
          </a:pPr>
          <a:r>
            <a:rPr lang="fi-FI" sz="1100">
              <a:solidFill>
                <a:srgbClr val="FF0000"/>
              </a:solidFill>
              <a:effectLst/>
              <a:latin typeface="Calibri" panose="020F0502020204030204" pitchFamily="34" charset="0"/>
              <a:ea typeface="Calibri" panose="020F0502020204030204" pitchFamily="34" charset="0"/>
            </a:rPr>
            <a:t> </a:t>
          </a:r>
        </a:p>
        <a:p>
          <a:pPr rtl="0" fontAlgn="base"/>
          <a:r>
            <a:rPr lang="fi-FI" sz="1100" b="0" i="0">
              <a:solidFill>
                <a:schemeClr val="dk1"/>
              </a:solidFill>
              <a:effectLst/>
              <a:latin typeface="+mn-lt"/>
              <a:ea typeface="+mn-ea"/>
              <a:cs typeface="+mn-cs"/>
            </a:rPr>
            <a:t>Suunnittelu- ja konsultointiyritykset SKOL ry:n liikevaihtokyselyyn osallistui 51 jäsenyritystä. SKOLin tämänhetkinen jäsenmäärä on</a:t>
          </a:r>
          <a:r>
            <a:rPr lang="fi-FI" sz="1100" b="1" i="0">
              <a:solidFill>
                <a:schemeClr val="dk1"/>
              </a:solidFill>
              <a:effectLst/>
              <a:latin typeface="+mn-lt"/>
              <a:ea typeface="+mn-ea"/>
              <a:cs typeface="+mn-cs"/>
            </a:rPr>
            <a:t> </a:t>
          </a:r>
          <a:r>
            <a:rPr lang="fi-FI" sz="1100" b="0" i="0">
              <a:solidFill>
                <a:schemeClr val="dk1"/>
              </a:solidFill>
              <a:effectLst/>
              <a:latin typeface="+mn-lt"/>
              <a:ea typeface="+mn-ea"/>
              <a:cs typeface="+mn-cs"/>
            </a:rPr>
            <a:t>109</a:t>
          </a:r>
          <a:r>
            <a:rPr lang="fi-FI" sz="1100" b="1" i="0">
              <a:solidFill>
                <a:schemeClr val="dk1"/>
              </a:solidFill>
              <a:effectLst/>
              <a:latin typeface="+mn-lt"/>
              <a:ea typeface="+mn-ea"/>
              <a:cs typeface="+mn-cs"/>
            </a:rPr>
            <a:t> </a:t>
          </a:r>
          <a:r>
            <a:rPr lang="fi-FI" sz="1100" b="0" i="0">
              <a:solidFill>
                <a:schemeClr val="dk1"/>
              </a:solidFill>
              <a:effectLst/>
              <a:latin typeface="+mn-lt"/>
              <a:ea typeface="+mn-ea"/>
              <a:cs typeface="+mn-cs"/>
            </a:rPr>
            <a:t>yritystä.  </a:t>
          </a:r>
        </a:p>
        <a:p>
          <a:pPr rtl="0" fontAlgn="base"/>
          <a:endParaRPr lang="fi-FI" sz="1100" b="0" i="0">
            <a:solidFill>
              <a:schemeClr val="dk1"/>
            </a:solidFill>
            <a:effectLst/>
            <a:latin typeface="+mn-lt"/>
            <a:ea typeface="+mn-ea"/>
            <a:cs typeface="+mn-cs"/>
          </a:endParaRPr>
        </a:p>
        <a:p>
          <a:pPr rtl="0" fontAlgn="base"/>
          <a:r>
            <a:rPr lang="fi-FI" sz="1100" b="0" i="0">
              <a:solidFill>
                <a:schemeClr val="dk1"/>
              </a:solidFill>
              <a:effectLst/>
              <a:latin typeface="+mn-lt"/>
              <a:ea typeface="+mn-ea"/>
              <a:cs typeface="+mn-cs"/>
            </a:rPr>
            <a:t>Jäsenyritysten kokonaisliikevaihto vuonna 2024 oli arviolta 2 266 miljoonaa euroa ja vastanneiden yritysten liikevaihto 2 151 MEUR. Luvut eivät ole täysin vertailukelpoisia aiempiin jäsenkunnassa tapahtuneiden muutosten vuoksi. Yhtiöt ovat myös vaihtuneet, yrityskauppoja on tehty ja raportointitapa on mahdollisesti muuttunut. Tilastojen pohjalta on kuitenkin mahdollista huomata yleisiä kehityssuuntia. Tässä tilastossa esitetyt luvut kokonaisliikevaihdoista ovatkin vastausten pohjalta tehtyjä arvioita. </a:t>
          </a:r>
        </a:p>
        <a:p>
          <a:pPr rtl="0" fontAlgn="base"/>
          <a:endParaRPr lang="fi-FI" sz="1100" b="0" i="0">
            <a:solidFill>
              <a:schemeClr val="dk1"/>
            </a:solidFill>
            <a:effectLst/>
            <a:latin typeface="+mn-lt"/>
            <a:ea typeface="+mn-ea"/>
            <a:cs typeface="+mn-cs"/>
          </a:endParaRPr>
        </a:p>
        <a:p>
          <a:pPr rtl="0" fontAlgn="base"/>
          <a:r>
            <a:rPr lang="fi-FI" sz="1100" b="0" i="0">
              <a:solidFill>
                <a:schemeClr val="dk1"/>
              </a:solidFill>
              <a:effectLst/>
              <a:latin typeface="+mn-lt"/>
              <a:ea typeface="+mn-ea"/>
              <a:cs typeface="+mn-cs"/>
            </a:rPr>
            <a:t>Perinteisesti SKOLin tilastoissa tunnusluvut on jaettu kolmeen pääkategoriaan: teollisuuteen, talonrakentamiseen ja yhdyskuntaan. Näistä suurin toimiala oli vuonna 2024 talonrakentaminen, jonka liikevaihto oli arvion mukaan noin 906 miljoonaa euroa. Yhdyskuntasektori nousi jälleen teollisuuden ohi tilastossa arviolta 702 miljoonan euron liikevaihdolla. Teollisuus oli liikevaihdon arviolta toimialoista pienin 657 miljoonan liikevaihdolla.   </a:t>
          </a:r>
        </a:p>
        <a:p>
          <a:pPr rtl="0" fontAlgn="base"/>
          <a:endParaRPr lang="fi-FI" sz="1100" b="0" i="0">
            <a:solidFill>
              <a:schemeClr val="dk1"/>
            </a:solidFill>
            <a:effectLst/>
            <a:latin typeface="+mn-lt"/>
            <a:ea typeface="+mn-ea"/>
            <a:cs typeface="+mn-cs"/>
          </a:endParaRPr>
        </a:p>
        <a:p>
          <a:pPr rtl="0" fontAlgn="base"/>
          <a:r>
            <a:rPr lang="fi-FI" sz="1100" b="0" i="0">
              <a:solidFill>
                <a:schemeClr val="dk1"/>
              </a:solidFill>
              <a:effectLst/>
              <a:latin typeface="+mn-lt"/>
              <a:ea typeface="+mn-ea"/>
              <a:cs typeface="+mn-cs"/>
            </a:rPr>
            <a:t>Rakennetekniikka oli tyypillisesti kyselyn suurin toimiala, jonka jälkeen muina suurina toimialoina säilyivät LVI-tekniikka, rakennuttaminen</a:t>
          </a:r>
          <a:r>
            <a:rPr lang="fi-FI" sz="1100" b="0" i="0" baseline="0">
              <a:solidFill>
                <a:schemeClr val="dk1"/>
              </a:solidFill>
              <a:effectLst/>
              <a:latin typeface="+mn-lt"/>
              <a:ea typeface="+mn-ea"/>
              <a:cs typeface="+mn-cs"/>
            </a:rPr>
            <a:t> (talo), </a:t>
          </a:r>
          <a:r>
            <a:rPr lang="fi-FI" sz="1100" b="0" i="0">
              <a:solidFill>
                <a:schemeClr val="dk1"/>
              </a:solidFill>
              <a:effectLst/>
              <a:latin typeface="+mn-lt"/>
              <a:ea typeface="+mn-ea"/>
              <a:cs typeface="+mn-cs"/>
            </a:rPr>
            <a:t>tehdas- ja laitossuunnittelu, tie-, katu- ja aluetekniikka sekä prosessisuunnittelu. Selvästi suurimpana toimeksiantajaryhmänä säilyi teollisuus lähes 39 % osuudella. Kuntasektori työllisti SKOL-yrityksiä 18 % osuudella ja valtio 13 %:lla.  </a:t>
          </a:r>
        </a:p>
        <a:p>
          <a:pPr rtl="0" fontAlgn="base"/>
          <a:endParaRPr lang="fi-FI" sz="1100" b="0" i="0">
            <a:solidFill>
              <a:schemeClr val="dk1"/>
            </a:solidFill>
            <a:effectLst/>
            <a:latin typeface="+mn-lt"/>
            <a:ea typeface="+mn-ea"/>
            <a:cs typeface="+mn-cs"/>
          </a:endParaRPr>
        </a:p>
        <a:p>
          <a:pPr rtl="0" fontAlgn="base"/>
          <a:r>
            <a:rPr lang="fi-FI" sz="1100" b="0" i="0">
              <a:solidFill>
                <a:schemeClr val="dk1"/>
              </a:solidFill>
              <a:effectLst/>
              <a:latin typeface="+mn-lt"/>
              <a:ea typeface="+mn-ea"/>
              <a:cs typeface="+mn-cs"/>
            </a:rPr>
            <a:t>Kyselyyn vastanneiden perusteella yli 100 miljoonan euron liikevaihtoon alan yrityksistä ylsivät suuruusjärjestyksessä: Sweco Finland, Ramboll Finland Oy, AFRY Finland Oy, Etteplan Finland Oy, Sitowise Oy, Granlund konserni, A-Insinöörit -konserni sekä Rejlers Finland Oy. </a:t>
          </a:r>
        </a:p>
        <a:p>
          <a:pPr rtl="0" fontAlgn="base"/>
          <a:endParaRPr lang="fi-FI" sz="1100" b="0" i="0">
            <a:solidFill>
              <a:schemeClr val="dk1"/>
            </a:solidFill>
            <a:effectLst/>
            <a:latin typeface="+mn-lt"/>
            <a:ea typeface="+mn-ea"/>
            <a:cs typeface="+mn-cs"/>
          </a:endParaRPr>
        </a:p>
        <a:p>
          <a:pPr rtl="0" fontAlgn="base"/>
          <a:r>
            <a:rPr lang="fi-FI" sz="1100" b="0" i="0">
              <a:solidFill>
                <a:schemeClr val="dk1"/>
              </a:solidFill>
              <a:effectLst/>
              <a:latin typeface="+mn-lt"/>
              <a:ea typeface="+mn-ea"/>
              <a:cs typeface="+mn-cs"/>
            </a:rPr>
            <a:t>Kotimaan liikevaihdon suhteen viisi suurinta yritystä olivat Sweco Finland, Ramboll Finland Oy, AFRY Finland Oy, Etteplan</a:t>
          </a:r>
          <a:r>
            <a:rPr lang="fi-FI" sz="1100" b="0" i="0" baseline="0">
              <a:solidFill>
                <a:schemeClr val="dk1"/>
              </a:solidFill>
              <a:effectLst/>
              <a:latin typeface="+mn-lt"/>
              <a:ea typeface="+mn-ea"/>
              <a:cs typeface="+mn-cs"/>
            </a:rPr>
            <a:t> Finland Oy </a:t>
          </a:r>
          <a:r>
            <a:rPr lang="fi-FI" sz="1100" b="0" i="0">
              <a:solidFill>
                <a:schemeClr val="dk1"/>
              </a:solidFill>
              <a:effectLst/>
              <a:latin typeface="+mn-lt"/>
              <a:ea typeface="+mn-ea"/>
              <a:cs typeface="+mn-cs"/>
            </a:rPr>
            <a:t>sekä Sitowise Oy. </a:t>
          </a:r>
        </a:p>
        <a:p>
          <a:pPr rtl="0" fontAlgn="base"/>
          <a:endParaRPr lang="fi-FI" sz="1100" b="0" i="0">
            <a:solidFill>
              <a:schemeClr val="dk1"/>
            </a:solidFill>
            <a:effectLst/>
            <a:latin typeface="+mn-lt"/>
            <a:ea typeface="+mn-ea"/>
            <a:cs typeface="+mn-cs"/>
          </a:endParaRPr>
        </a:p>
        <a:p>
          <a:pPr rtl="0" fontAlgn="base"/>
          <a:r>
            <a:rPr lang="fi-FI" sz="1100" b="0" i="0">
              <a:solidFill>
                <a:schemeClr val="dk1"/>
              </a:solidFill>
              <a:effectLst/>
              <a:latin typeface="+mn-lt"/>
              <a:ea typeface="+mn-ea"/>
              <a:cs typeface="+mn-cs"/>
            </a:rPr>
            <a:t>Vientiliikevaihdolla suurimmat viisi yritystä olivat AFRY Finland Oy, Deltamarin Oy, Elomatic Yhtiöt, Sweco Finland Oy sekä Etteplan Finland Oy. </a:t>
          </a:r>
        </a:p>
        <a:p>
          <a:pPr rtl="0" fontAlgn="base"/>
          <a:endParaRPr lang="fi-FI" sz="1100" b="0" i="0">
            <a:solidFill>
              <a:schemeClr val="dk1"/>
            </a:solidFill>
            <a:effectLst/>
            <a:latin typeface="+mn-lt"/>
            <a:ea typeface="+mn-ea"/>
            <a:cs typeface="+mn-cs"/>
          </a:endParaRPr>
        </a:p>
        <a:p>
          <a:pPr rtl="0" fontAlgn="base"/>
          <a:r>
            <a:rPr lang="fi-FI" sz="1100" b="0" i="0">
              <a:solidFill>
                <a:schemeClr val="dk1"/>
              </a:solidFill>
              <a:effectLst/>
              <a:latin typeface="+mn-lt"/>
              <a:ea typeface="+mn-ea"/>
              <a:cs typeface="+mn-cs"/>
            </a:rPr>
            <a:t>Lisätiedot: </a:t>
          </a:r>
          <a:r>
            <a:rPr lang="fi-FI" sz="1100" b="0" i="0" u="sng" strike="noStrike">
              <a:solidFill>
                <a:schemeClr val="dk1"/>
              </a:solidFill>
              <a:effectLst/>
              <a:latin typeface="+mn-lt"/>
              <a:ea typeface="+mn-ea"/>
              <a:cs typeface="+mn-cs"/>
              <a:hlinkClick xmlns:r="http://schemas.openxmlformats.org/officeDocument/2006/relationships" r:id=""/>
            </a:rPr>
            <a:t>skolry@teknologiateollisuus.fi</a:t>
          </a:r>
          <a:r>
            <a:rPr lang="fi-FI" sz="1100" b="0" i="0">
              <a:solidFill>
                <a:schemeClr val="dk1"/>
              </a:solidFill>
              <a:effectLst/>
              <a:latin typeface="+mn-lt"/>
              <a:ea typeface="+mn-ea"/>
              <a:cs typeface="+mn-cs"/>
            </a:rPr>
            <a:t> </a:t>
          </a:r>
        </a:p>
        <a:p>
          <a:pPr>
            <a:spcAft>
              <a:spcPts val="0"/>
            </a:spcAft>
          </a:pPr>
          <a:endParaRPr lang="fi-FI" sz="1100">
            <a:effectLst/>
            <a:latin typeface="Calibri" panose="020F0502020204030204" pitchFamily="34" charset="0"/>
            <a:ea typeface="Calibri" panose="020F0502020204030204" pitchFamily="34" charset="0"/>
          </a:endParaRPr>
        </a:p>
        <a:p>
          <a:endParaRPr lang="fi-FI" sz="1100"/>
        </a:p>
      </xdr:txBody>
    </xdr:sp>
    <xdr:clientData/>
  </xdr:twoCellAnchor>
  <xdr:twoCellAnchor editAs="oneCell">
    <xdr:from>
      <xdr:col>8</xdr:col>
      <xdr:colOff>0</xdr:colOff>
      <xdr:row>40</xdr:row>
      <xdr:rowOff>0</xdr:rowOff>
    </xdr:from>
    <xdr:to>
      <xdr:col>8</xdr:col>
      <xdr:colOff>304800</xdr:colOff>
      <xdr:row>41</xdr:row>
      <xdr:rowOff>120650</xdr:rowOff>
    </xdr:to>
    <xdr:sp macro="" textlink="">
      <xdr:nvSpPr>
        <xdr:cNvPr id="9" name="AutoShape 1">
          <a:extLst>
            <a:ext uri="{FF2B5EF4-FFF2-40B4-BE49-F238E27FC236}">
              <a16:creationId xmlns:a16="http://schemas.microsoft.com/office/drawing/2014/main" id="{8A7A00BE-CBD4-45D5-97B1-435E2CABB3C9}"/>
            </a:ext>
          </a:extLst>
        </xdr:cNvPr>
        <xdr:cNvSpPr>
          <a:spLocks noChangeAspect="1" noChangeArrowheads="1"/>
        </xdr:cNvSpPr>
      </xdr:nvSpPr>
      <xdr:spPr bwMode="auto">
        <a:xfrm>
          <a:off x="4876800" y="73660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40</xdr:row>
      <xdr:rowOff>0</xdr:rowOff>
    </xdr:from>
    <xdr:to>
      <xdr:col>8</xdr:col>
      <xdr:colOff>304800</xdr:colOff>
      <xdr:row>41</xdr:row>
      <xdr:rowOff>120650</xdr:rowOff>
    </xdr:to>
    <xdr:sp macro="" textlink="">
      <xdr:nvSpPr>
        <xdr:cNvPr id="10" name="AutoShape 2">
          <a:extLst>
            <a:ext uri="{FF2B5EF4-FFF2-40B4-BE49-F238E27FC236}">
              <a16:creationId xmlns:a16="http://schemas.microsoft.com/office/drawing/2014/main" id="{CCDD7C00-CD55-4E77-806F-28D2EB46104F}"/>
            </a:ext>
          </a:extLst>
        </xdr:cNvPr>
        <xdr:cNvSpPr>
          <a:spLocks noChangeAspect="1" noChangeArrowheads="1"/>
        </xdr:cNvSpPr>
      </xdr:nvSpPr>
      <xdr:spPr bwMode="auto">
        <a:xfrm>
          <a:off x="4876800" y="73660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40</xdr:row>
      <xdr:rowOff>0</xdr:rowOff>
    </xdr:from>
    <xdr:to>
      <xdr:col>8</xdr:col>
      <xdr:colOff>304800</xdr:colOff>
      <xdr:row>41</xdr:row>
      <xdr:rowOff>120650</xdr:rowOff>
    </xdr:to>
    <xdr:sp macro="" textlink="">
      <xdr:nvSpPr>
        <xdr:cNvPr id="11" name="AutoShape 3">
          <a:extLst>
            <a:ext uri="{FF2B5EF4-FFF2-40B4-BE49-F238E27FC236}">
              <a16:creationId xmlns:a16="http://schemas.microsoft.com/office/drawing/2014/main" id="{2166C47C-E380-4119-8467-FBA1DF6A49C8}"/>
            </a:ext>
          </a:extLst>
        </xdr:cNvPr>
        <xdr:cNvSpPr>
          <a:spLocks noChangeAspect="1" noChangeArrowheads="1"/>
        </xdr:cNvSpPr>
      </xdr:nvSpPr>
      <xdr:spPr bwMode="auto">
        <a:xfrm>
          <a:off x="4876800" y="73660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40</xdr:row>
      <xdr:rowOff>0</xdr:rowOff>
    </xdr:from>
    <xdr:to>
      <xdr:col>8</xdr:col>
      <xdr:colOff>304800</xdr:colOff>
      <xdr:row>41</xdr:row>
      <xdr:rowOff>120650</xdr:rowOff>
    </xdr:to>
    <xdr:sp macro="" textlink="">
      <xdr:nvSpPr>
        <xdr:cNvPr id="12" name="AutoShape 4">
          <a:extLst>
            <a:ext uri="{FF2B5EF4-FFF2-40B4-BE49-F238E27FC236}">
              <a16:creationId xmlns:a16="http://schemas.microsoft.com/office/drawing/2014/main" id="{4346CB2F-7F1B-4946-883B-C450E128516A}"/>
            </a:ext>
          </a:extLst>
        </xdr:cNvPr>
        <xdr:cNvSpPr>
          <a:spLocks noChangeAspect="1" noChangeArrowheads="1"/>
        </xdr:cNvSpPr>
      </xdr:nvSpPr>
      <xdr:spPr bwMode="auto">
        <a:xfrm>
          <a:off x="4876800" y="73660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40</xdr:row>
      <xdr:rowOff>0</xdr:rowOff>
    </xdr:from>
    <xdr:to>
      <xdr:col>8</xdr:col>
      <xdr:colOff>304800</xdr:colOff>
      <xdr:row>41</xdr:row>
      <xdr:rowOff>120650</xdr:rowOff>
    </xdr:to>
    <xdr:sp macro="" textlink="">
      <xdr:nvSpPr>
        <xdr:cNvPr id="13" name="AutoShape 5">
          <a:extLst>
            <a:ext uri="{FF2B5EF4-FFF2-40B4-BE49-F238E27FC236}">
              <a16:creationId xmlns:a16="http://schemas.microsoft.com/office/drawing/2014/main" id="{28570401-C046-4E9B-A228-40F271A2D293}"/>
            </a:ext>
          </a:extLst>
        </xdr:cNvPr>
        <xdr:cNvSpPr>
          <a:spLocks noChangeAspect="1" noChangeArrowheads="1"/>
        </xdr:cNvSpPr>
      </xdr:nvSpPr>
      <xdr:spPr bwMode="auto">
        <a:xfrm>
          <a:off x="4876800" y="73660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eknologiateollisuus.sharepoint.com/sites/skol-ry---toimisto/Jaetut%20asiakirjat/01_Tilastot_uusi_kansiorakenne/Liikevaihtotilasto/2025/Liikevaihtotilasto_2025_J&#196;SENILLE.xlsx" TargetMode="External"/><Relationship Id="rId1" Type="http://schemas.openxmlformats.org/officeDocument/2006/relationships/externalLinkPath" Target="https://teknologiateollisuus.sharepoint.com/sites/skol-ry---toimisto/Jaetut%20asiakirjat/01_Tilastot_uusi_kansiorakenne/Liikevaihtotilasto/2025/Liikevaihtotilasto_2025_J&#196;SENIL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Yleiskuva"/>
      <sheetName val="Toimialaluvut"/>
      <sheetName val="Lv. yrityskohtaiset"/>
      <sheetName val="Lv. toimialoittain"/>
      <sheetName val="Lv. yrityskohtaiset teol."/>
      <sheetName val="Lv. yrityskohtaiset tal.rak."/>
      <sheetName val="Lv. yrityskohtaiset, yhd."/>
      <sheetName val="Lv. yrityskohtaiset muut"/>
    </sheetNames>
    <sheetDataSet>
      <sheetData sheetId="0"/>
      <sheetData sheetId="1"/>
      <sheetData sheetId="2"/>
      <sheetData sheetId="3">
        <row r="47">
          <cell r="G47">
            <v>78710</v>
          </cell>
        </row>
      </sheetData>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FCFC662-EBA0-4165-827D-6AC0A2D53153}" name="Taulukko4" displayName="Taulukko4" ref="A18:L44" totalsRowCount="1" headerRowDxfId="90" dataDxfId="89">
  <autoFilter ref="A18:L43" xr:uid="{3FCFC662-EBA0-4165-827D-6AC0A2D53153}"/>
  <sortState xmlns:xlrd2="http://schemas.microsoft.com/office/spreadsheetml/2017/richdata2" ref="A19:L43">
    <sortCondition descending="1" ref="B18:B43"/>
  </sortState>
  <tableColumns count="12">
    <tableColumn id="1" xr3:uid="{5C5E3A66-3EA2-400B-94C9-1DC5C325554E}" name="Toimiala" dataDxfId="88" totalsRowDxfId="87"/>
    <tableColumn id="12" xr3:uid="{B9D3EB46-6CCF-4AC2-9C84-553C37A71F3B}" name="2024" dataDxfId="86" totalsRowDxfId="85"/>
    <tableColumn id="11" xr3:uid="{F27A81E1-5348-46EF-A63C-CA798B6E4F3B}" name="2023" totalsRowDxfId="84"/>
    <tableColumn id="10" xr3:uid="{6DEC7A81-614B-4A92-A2A6-ABA0EF904542}" name="2022" totalsRowDxfId="83"/>
    <tableColumn id="9" xr3:uid="{029F80B0-5A72-4BA1-8F20-69B3045DA549}" name="2021" dataDxfId="82" totalsRowDxfId="81"/>
    <tableColumn id="8" xr3:uid="{7E5269F8-127B-4AFF-85E7-6814B71FE2C3}" name="2020" dataDxfId="80" totalsRowDxfId="79"/>
    <tableColumn id="2" xr3:uid="{098313E1-DA4A-4400-A3B3-5434D9C2F52A}" name="2019" dataDxfId="78" totalsRowDxfId="77"/>
    <tableColumn id="3" xr3:uid="{572233D5-5CE0-481A-AD51-2B273FC8804B}" name="2018" dataDxfId="76" totalsRowDxfId="75"/>
    <tableColumn id="4" xr3:uid="{59266D50-CD5C-49BC-95C9-487AEA75E928}" name="2017" totalsRowDxfId="74"/>
    <tableColumn id="5" xr3:uid="{EB6DE448-9F0B-4CA0-8932-5BB538D5EAF9}" name="2016" totalsRowDxfId="73"/>
    <tableColumn id="6" xr3:uid="{7883512F-77B3-4596-8F24-76D6840A4E4A}" name="2015" dataDxfId="72" totalsRowDxfId="71"/>
    <tableColumn id="7" xr3:uid="{1CA803FF-A9C3-45A9-8B59-651CA9F45C60}" name="2014" dataDxfId="70" totalsRowDxfId="69"/>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F300EA5-C20F-4943-81DB-60DAB13654F8}" name="Taulukko5" displayName="Taulukko5" ref="A47:H60" totalsRowShown="0" headerRowDxfId="68" dataDxfId="67">
  <autoFilter ref="A47:H60" xr:uid="{3F300EA5-C20F-4943-81DB-60DAB13654F8}"/>
  <tableColumns count="8">
    <tableColumn id="1" xr3:uid="{05DB4DCE-5FDF-4762-8494-2951F19B257E}" name="Vuosi" dataDxfId="66"/>
    <tableColumn id="2" xr3:uid="{97473C15-1D5C-4C95-AEA5-4E878F092777}" name="Teollisuus" dataDxfId="65"/>
    <tableColumn id="3" xr3:uid="{88C850C2-9BAD-45B0-AE4D-7A405E0D6F5F}" name="Valtio" dataDxfId="64"/>
    <tableColumn id="4" xr3:uid="{ED2DC8DF-8233-43A2-8DA7-3CABBDC477AB}" name="Kuntasektori" dataDxfId="63"/>
    <tableColumn id="5" xr3:uid="{550E64F3-9634-44F2-A3B2-C37B3EECAFC2}" name="Rakennusliikkeet" dataDxfId="62"/>
    <tableColumn id="6" xr3:uid="{6A4311A1-DE33-4C0E-91E3-00CFAD3B0425}" name="Kauppa, pankit, vakuutusyhtiöt, sijoitusyhtiöt, jne." dataDxfId="61"/>
    <tableColumn id="7" xr3:uid="{AB8EEB3E-A1ED-4B08-A5BD-1DF10E567428}" name="Asunto- ja kiinteistöyhtiöt, pientalorakentajat" dataDxfId="60"/>
    <tableColumn id="8" xr3:uid="{898AF65B-DC39-4189-A561-B3B1D06A8742}" name="Muut" dataDxfId="59"/>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ECCF7BB-CB17-401C-B14B-2F8D42950B18}" name="Taulukko6" displayName="Taulukko6" ref="A63:I76" totalsRowShown="0" headerRowDxfId="58" dataDxfId="57">
  <autoFilter ref="A63:I76" xr:uid="{7ECCF7BB-CB17-401C-B14B-2F8D42950B18}"/>
  <tableColumns count="9">
    <tableColumn id="1" xr3:uid="{27CC8248-8C7E-4716-B723-3BBF8BF048EB}" name="Vuosi" dataDxfId="56"/>
    <tableColumn id="2" xr3:uid="{07E9D889-E4EB-4483-8067-2F9938E242BF}" name="Aikapalkkio kustannusten mukaan" dataDxfId="55"/>
    <tableColumn id="3" xr3:uid="{E19816E1-D53C-4486-882B-28D4E2CECB75}" name="Aikapalkkio henkilöryhmittäin (E…07)" dataDxfId="54"/>
    <tableColumn id="4" xr3:uid="{8169A785-FEEB-4747-8006-23DFD538C94D}" name="Aikapalkkio kattohinta" dataDxfId="53"/>
    <tableColumn id="5" xr3:uid="{F7373297-E242-4180-A60D-A56A687A8AB7}" name="Aikapalkkio yhteensä" dataDxfId="52"/>
    <tableColumn id="6" xr3:uid="{AF8ED898-4D74-4A15-B619-46DE47F66F20}" name="Kiinteä kokonaispalkkio" dataDxfId="51"/>
    <tableColumn id="7" xr3:uid="{119D668B-50DF-4E78-A4D0-75646D8FD003}" name="Tavoitehinta/-palkkio" dataDxfId="50"/>
    <tableColumn id="8" xr3:uid="{6661F6A5-3B1F-4046-B40D-86B2E063A1BE}" name="Kokonaispalkkio" dataDxfId="49"/>
    <tableColumn id="9" xr3:uid="{A10B0D5B-CA4F-4587-9682-68BB09B3AC47}" name="Muu palkkioperuste esim. yksikköpalkkio" dataDxfId="48"/>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58B1416-ECBA-44AF-8CB4-E1BA6A1BC329}" name="Taulukko7" displayName="Taulukko7" ref="A80:F90" totalsRowShown="0" headerRowDxfId="47" dataDxfId="46">
  <autoFilter ref="A80:F90" xr:uid="{D58B1416-ECBA-44AF-8CB4-E1BA6A1BC329}"/>
  <tableColumns count="6">
    <tableColumn id="1" xr3:uid="{8753386D-2F63-4A99-92D9-78F9F45E31E7}" name="Vuosi" dataDxfId="45"/>
    <tableColumn id="2" xr3:uid="{D1549A5E-3903-47AF-BB83-4BF6001A2164}" name="Hintakilpailu" dataDxfId="44"/>
    <tableColumn id="3" xr3:uid="{080178ED-A86A-4A5B-873C-39B147A572FF}" name="Tarjouskilpailu arviointikriteereillä, laatu, tms." dataDxfId="43"/>
    <tableColumn id="4" xr3:uid="{4EF21783-164C-432F-A012-2B9EBD7B2B18}" name="Suora neuvottelutilaus" dataDxfId="42"/>
    <tableColumn id="5" xr3:uid="{61FD27CD-DEF9-486C-A50F-01172D42D54D}" name="Vuosi-/kumppanuus-/puitesopimus" dataDxfId="41"/>
    <tableColumn id="6" xr3:uid="{73C1C398-1734-4386-A1B4-8E381DA9C826}" name="Muu tapa" dataDxfId="40"/>
  </tableColumns>
  <tableStyleInfo name="TableStyleLight2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D780354-725C-4669-AE24-3E907C009EB6}" name="Taulukko8" displayName="Taulukko8" ref="A100:G111" totalsRowShown="0" headerRowDxfId="39" dataDxfId="38">
  <autoFilter ref="A100:G111" xr:uid="{FD780354-725C-4669-AE24-3E907C009EB6}"/>
  <tableColumns count="7">
    <tableColumn id="1" xr3:uid="{6BF1C20D-6D36-43BA-8883-B9CAA7114F0E}" name="Vuosi" dataDxfId="37"/>
    <tableColumn id="2" xr3:uid="{7449602C-171B-40EC-9DD6-89C5F8D30706}" name="EU-maat" dataDxfId="36"/>
    <tableColumn id="3" xr3:uid="{B0CB5652-94D1-43FA-A151-F42451F20636}" name="Muu Eurooppa" dataDxfId="35"/>
    <tableColumn id="4" xr3:uid="{37741772-7401-4664-AB66-D2DBE7F40DB5}" name="Pohjois-Amerikka" dataDxfId="34"/>
    <tableColumn id="5" xr3:uid="{BCE65068-5DB7-4360-B6D0-DD16674F7B10}" name="Afrikka ja Lähi-Itä" dataDxfId="33"/>
    <tableColumn id="6" xr3:uid="{A3519D6C-9BE7-4422-BB81-4BD44E111C8D}" name="Keski- ja Etelä-Amerikka" dataDxfId="32"/>
    <tableColumn id="7" xr3:uid="{F73F755A-D37D-4A9C-A99B-B2611BF878F3}" name="Kauko-Itä ja Oseania" dataDxfId="31"/>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2CC308E-44B1-4838-91C0-AD21B6280717}" name="Taulukko9" displayName="Taulukko9" ref="A114:L117" totalsRowShown="0" headerRowDxfId="30">
  <autoFilter ref="A114:L117" xr:uid="{92CC308E-44B1-4838-91C0-AD21B6280717}"/>
  <tableColumns count="12">
    <tableColumn id="1" xr3:uid="{2CE60B54-3380-4E81-B8DE-A96EFC02442F}" name="Vuosi" dataDxfId="29"/>
    <tableColumn id="12" xr3:uid="{8C4543CE-C4DF-4B09-B67A-FA7DA800AA00}" name="2024" dataDxfId="28"/>
    <tableColumn id="11" xr3:uid="{8601820E-777B-472A-83DB-257E214D4E77}" name="2023" dataDxfId="27"/>
    <tableColumn id="10" xr3:uid="{91B3EA2B-13B4-46CC-AA8B-96DED5425822}" name="2022" dataDxfId="26"/>
    <tableColumn id="9" xr3:uid="{5350418F-E917-435F-9D92-7158F2631A43}" name="2021" dataDxfId="25"/>
    <tableColumn id="8" xr3:uid="{3C522EC4-C2DB-42A4-85E0-FE4451638C17}" name="2020" dataDxfId="24"/>
    <tableColumn id="2" xr3:uid="{5B47B917-E673-4483-A896-28D3872323A7}" name="2019" dataDxfId="23"/>
    <tableColumn id="3" xr3:uid="{88FED299-4B9A-43A1-BB69-8F1B93493DC3}" name="2018" dataDxfId="22"/>
    <tableColumn id="4" xr3:uid="{0790FBB6-DB87-464B-ADB1-B982CD2B982A}" name="2017" dataDxfId="21"/>
    <tableColumn id="5" xr3:uid="{654E18CA-77B8-4E37-AC01-31DCCD6C67EB}" name="2016" dataDxfId="20"/>
    <tableColumn id="6" xr3:uid="{E9DAEBE8-D061-4CA9-9B5D-A34BA80C3F22}" name="2015" dataDxfId="19"/>
    <tableColumn id="7" xr3:uid="{05F641D1-3C5A-4A0A-B724-97155F0EB5AF}" name="2014" dataDxfId="18"/>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F2460C8-A4CC-45E1-A34F-18B2A672A4AB}" name="Taulukko1012" displayName="Taulukko1012" ref="A93:E96" totalsRowShown="0" headerRowDxfId="17" dataDxfId="16">
  <autoFilter ref="A93:E96" xr:uid="{2F2460C8-A4CC-45E1-A34F-18B2A672A4AB}"/>
  <tableColumns count="5">
    <tableColumn id="1" xr3:uid="{34BAA8C8-3778-4743-9219-A0603C684ABC}" name="Investointityyppi"/>
    <tableColumn id="2" xr3:uid="{2009696B-2239-4820-B423-1C1E40D61AB5}" name="Talonrakennus" dataDxfId="15"/>
    <tableColumn id="3" xr3:uid="{5273071E-F861-43AB-B7EF-5BB56032F5BF}" name="Yhdyskunta" dataDxfId="14"/>
    <tableColumn id="4" xr3:uid="{610A2D64-509F-433F-BA9A-091D634F94FC}" name="Teollisuus" dataDxfId="13"/>
    <tableColumn id="5" xr3:uid="{1EAE3D8F-4BA8-4F27-A41A-A1457C42EF66}" name="Kaikki" dataDxfId="12"/>
  </tableColumns>
  <tableStyleInfo name="TableStyleLight2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1D44DFC-E08D-4458-9142-1EC828B9C04A}" name="Taulukko11" displayName="Taulukko11" ref="A3:C16" totalsRowShown="0" headerRowDxfId="11" dataDxfId="10" tableBorderDxfId="9">
  <autoFilter ref="A3:C16" xr:uid="{21D44DFC-E08D-4458-9142-1EC828B9C04A}"/>
  <sortState xmlns:xlrd2="http://schemas.microsoft.com/office/spreadsheetml/2017/richdata2" ref="A4:C16">
    <sortCondition descending="1" ref="B4:B16"/>
  </sortState>
  <tableColumns count="3">
    <tableColumn id="1" xr3:uid="{622619B9-ED81-41AC-8323-E67C9C9AF537}" name="Toimiala" dataDxfId="8"/>
    <tableColumn id="2" xr3:uid="{8CD97035-14D3-4B87-94E0-94793A560236}" name="Liikevaihto" dataDxfId="7"/>
    <tableColumn id="3" xr3:uid="{958E551B-3836-45A4-990B-6600A9F25BB1}" name="%-osuus " dataDxfId="6"/>
  </tableColumns>
  <tableStyleInfo name="TableStyleLight2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08A7ED2-A32D-4181-BC3D-454D55297857}" name="Taulukko12" displayName="Taulukko12" ref="F3:H16" totalsRowShown="0" headerRowDxfId="5" dataDxfId="4" tableBorderDxfId="3">
  <autoFilter ref="F3:H16" xr:uid="{D08A7ED2-A32D-4181-BC3D-454D55297857}"/>
  <tableColumns count="3">
    <tableColumn id="1" xr3:uid="{AEC16304-E130-4A3C-BC03-DD11E16F62F3}" name="Toimiala" dataDxfId="2" dataCellStyle="Normal 2"/>
    <tableColumn id="2" xr3:uid="{279FD235-B5F8-4956-A5A9-955D26224E83}" name="Liikevaihto" dataDxfId="1"/>
    <tableColumn id="3" xr3:uid="{4D9AB7E6-DFD7-4170-9A12-80BDF0D94A45}" name="%-osuus"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7F9F-362B-414B-BC00-3BC344676178}">
  <dimension ref="A1"/>
  <sheetViews>
    <sheetView tabSelected="1" topLeftCell="A10" workbookViewId="0">
      <selection activeCell="U22" sqref="U22"/>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EB990-32DE-4C5B-9E75-BA2A712EEC8C}">
  <dimension ref="A1:T240"/>
  <sheetViews>
    <sheetView topLeftCell="A88" zoomScale="90" zoomScaleNormal="90" workbookViewId="0">
      <selection activeCell="E14" sqref="E14"/>
    </sheetView>
  </sheetViews>
  <sheetFormatPr defaultColWidth="8.7265625" defaultRowHeight="14.5" x14ac:dyDescent="0.35"/>
  <cols>
    <col min="1" max="1" width="36.54296875" customWidth="1"/>
    <col min="2" max="5" width="21.7265625" customWidth="1"/>
    <col min="6" max="6" width="23.81640625" customWidth="1"/>
    <col min="7" max="8" width="21.7265625" customWidth="1"/>
    <col min="9" max="9" width="21.81640625" customWidth="1"/>
    <col min="12" max="12" width="11.54296875" customWidth="1"/>
    <col min="19" max="19" width="13.453125" bestFit="1" customWidth="1"/>
  </cols>
  <sheetData>
    <row r="1" spans="1:15" ht="26" x14ac:dyDescent="0.6">
      <c r="A1" s="131" t="s">
        <v>0</v>
      </c>
      <c r="B1" s="131"/>
      <c r="C1" s="131"/>
      <c r="D1" s="131"/>
      <c r="E1" s="131"/>
    </row>
    <row r="2" spans="1:15" x14ac:dyDescent="0.35">
      <c r="A2" s="1"/>
    </row>
    <row r="3" spans="1:15" ht="15" thickBot="1" x14ac:dyDescent="0.4">
      <c r="D3" s="2"/>
      <c r="E3" s="2"/>
      <c r="F3" s="2"/>
      <c r="G3" s="2"/>
      <c r="H3" s="2"/>
      <c r="I3" s="2"/>
    </row>
    <row r="4" spans="1:15" x14ac:dyDescent="0.35">
      <c r="A4" s="3"/>
      <c r="B4" s="4"/>
      <c r="C4" s="5"/>
      <c r="E4" s="2"/>
      <c r="F4" s="2"/>
    </row>
    <row r="5" spans="1:15" ht="16.5" thickBot="1" x14ac:dyDescent="0.45">
      <c r="A5" s="6" t="s">
        <v>1</v>
      </c>
      <c r="B5" s="7">
        <v>2024</v>
      </c>
      <c r="C5" s="7">
        <v>2023</v>
      </c>
      <c r="F5" s="1"/>
      <c r="H5" s="8"/>
    </row>
    <row r="6" spans="1:15" ht="26" x14ac:dyDescent="0.6">
      <c r="A6" s="9" t="s">
        <v>2</v>
      </c>
      <c r="B6" s="10">
        <v>2266267.3119999999</v>
      </c>
      <c r="C6" s="10">
        <v>2153674</v>
      </c>
      <c r="E6" s="11"/>
      <c r="H6" s="8"/>
    </row>
    <row r="7" spans="1:15" x14ac:dyDescent="0.35">
      <c r="A7" s="12" t="s">
        <v>3</v>
      </c>
      <c r="B7" s="13">
        <v>657140</v>
      </c>
      <c r="C7" s="13">
        <v>650307</v>
      </c>
      <c r="H7" s="8"/>
    </row>
    <row r="8" spans="1:15" x14ac:dyDescent="0.35">
      <c r="A8" s="14" t="s">
        <v>4</v>
      </c>
      <c r="B8" s="15">
        <v>906400</v>
      </c>
      <c r="C8" s="15">
        <v>881466</v>
      </c>
      <c r="D8" s="16"/>
      <c r="E8" s="16"/>
      <c r="H8" s="17"/>
    </row>
    <row r="9" spans="1:15" x14ac:dyDescent="0.35">
      <c r="A9" s="12" t="s">
        <v>5</v>
      </c>
      <c r="B9" s="13">
        <v>702460</v>
      </c>
      <c r="C9" s="13">
        <v>622226</v>
      </c>
      <c r="F9" s="2"/>
    </row>
    <row r="10" spans="1:15" x14ac:dyDescent="0.35">
      <c r="A10" s="14"/>
      <c r="B10" s="15"/>
      <c r="C10" s="15"/>
      <c r="E10" s="2"/>
      <c r="F10" s="2"/>
    </row>
    <row r="11" spans="1:15" ht="16.5" thickBot="1" x14ac:dyDescent="0.45">
      <c r="A11" s="6" t="s">
        <v>6</v>
      </c>
      <c r="B11" s="18"/>
      <c r="C11" s="18"/>
      <c r="E11" s="2"/>
      <c r="F11" s="2"/>
    </row>
    <row r="12" spans="1:15" x14ac:dyDescent="0.35">
      <c r="A12" s="9" t="s">
        <v>7</v>
      </c>
      <c r="B12" s="19">
        <v>20681</v>
      </c>
      <c r="C12" s="19">
        <v>18594</v>
      </c>
      <c r="E12" s="2"/>
    </row>
    <row r="13" spans="1:15" x14ac:dyDescent="0.35">
      <c r="A13" s="12" t="s">
        <v>8</v>
      </c>
      <c r="B13" s="13">
        <v>111.76449305254016</v>
      </c>
      <c r="C13" s="13">
        <v>111</v>
      </c>
      <c r="E13" s="2"/>
      <c r="F13" s="2"/>
    </row>
    <row r="14" spans="1:15" ht="15" thickBot="1" x14ac:dyDescent="0.4">
      <c r="A14" s="20" t="s">
        <v>9</v>
      </c>
      <c r="B14" s="21">
        <v>2150623.8619999997</v>
      </c>
      <c r="C14" s="21">
        <v>1931821</v>
      </c>
      <c r="D14" s="2"/>
      <c r="F14" s="2"/>
      <c r="I14" s="2"/>
    </row>
    <row r="15" spans="1:15" x14ac:dyDescent="0.35">
      <c r="B15" s="1"/>
      <c r="C15" s="22"/>
      <c r="D15" s="2"/>
      <c r="E15" s="2"/>
      <c r="F15" s="2"/>
      <c r="I15" s="2"/>
    </row>
    <row r="16" spans="1:15" x14ac:dyDescent="0.35">
      <c r="A16" s="1"/>
      <c r="B16" s="2"/>
      <c r="C16" s="2"/>
      <c r="D16" s="2"/>
      <c r="E16" s="2"/>
      <c r="F16" s="2"/>
      <c r="G16" s="2"/>
      <c r="N16" s="2"/>
      <c r="O16" s="2"/>
    </row>
    <row r="17" spans="1:20" ht="21" x14ac:dyDescent="0.5">
      <c r="A17" s="130" t="s">
        <v>10</v>
      </c>
      <c r="B17" s="130"/>
      <c r="C17" s="130"/>
      <c r="D17" s="130"/>
      <c r="E17" s="130"/>
      <c r="F17" s="130"/>
      <c r="G17" s="130"/>
      <c r="N17" s="2"/>
      <c r="O17" s="2"/>
    </row>
    <row r="18" spans="1:20" x14ac:dyDescent="0.35">
      <c r="A18" s="1" t="s">
        <v>11</v>
      </c>
      <c r="B18" s="1" t="s">
        <v>12</v>
      </c>
      <c r="C18" s="1" t="s">
        <v>13</v>
      </c>
      <c r="D18" s="1" t="s">
        <v>14</v>
      </c>
      <c r="E18" s="1" t="s">
        <v>15</v>
      </c>
      <c r="F18" s="1" t="s">
        <v>16</v>
      </c>
      <c r="G18" s="22" t="s">
        <v>17</v>
      </c>
      <c r="H18" s="22" t="s">
        <v>18</v>
      </c>
      <c r="I18" s="22" t="s">
        <v>19</v>
      </c>
      <c r="J18" s="22" t="s">
        <v>20</v>
      </c>
      <c r="K18" s="22" t="s">
        <v>21</v>
      </c>
      <c r="L18" s="22" t="s">
        <v>22</v>
      </c>
      <c r="S18" s="2"/>
      <c r="T18" s="2"/>
    </row>
    <row r="19" spans="1:20" x14ac:dyDescent="0.35">
      <c r="A19" t="s">
        <v>23</v>
      </c>
      <c r="B19" s="23">
        <v>8.457646484901514E-2</v>
      </c>
      <c r="C19" s="24">
        <v>9.7584657467520902E-2</v>
      </c>
      <c r="D19" s="23">
        <v>0.13177927652396737</v>
      </c>
      <c r="E19" s="24">
        <v>9.9334304947003599E-2</v>
      </c>
      <c r="F19" s="23">
        <v>0.12550151360719508</v>
      </c>
      <c r="G19" s="25">
        <v>0.11</v>
      </c>
      <c r="H19" s="25">
        <v>0.11</v>
      </c>
      <c r="I19" s="25">
        <v>0.13300000000000001</v>
      </c>
      <c r="J19" s="25">
        <v>0.13</v>
      </c>
      <c r="K19" s="25">
        <v>0.14000000000000001</v>
      </c>
      <c r="L19" s="25">
        <v>0.14000000000000001</v>
      </c>
      <c r="S19" s="2"/>
      <c r="T19" s="26"/>
    </row>
    <row r="20" spans="1:20" x14ac:dyDescent="0.35">
      <c r="A20" t="s">
        <v>24</v>
      </c>
      <c r="B20" s="23">
        <v>8.066470104108002E-2</v>
      </c>
      <c r="C20" s="27">
        <v>7.6023471359383976E-2</v>
      </c>
      <c r="D20" s="23">
        <v>7.7738352725044424E-2</v>
      </c>
      <c r="E20" s="24">
        <v>6.2530427597967161E-2</v>
      </c>
      <c r="F20" s="23">
        <v>7.7375930655285668E-2</v>
      </c>
      <c r="G20" s="25">
        <v>0.08</v>
      </c>
      <c r="H20" s="25">
        <v>0.06</v>
      </c>
      <c r="I20" s="25">
        <v>7.2999999999999995E-2</v>
      </c>
      <c r="J20" s="25">
        <v>7.0000000000000007E-2</v>
      </c>
      <c r="K20" s="25">
        <v>0.06</v>
      </c>
      <c r="L20" s="25">
        <v>0.06</v>
      </c>
      <c r="S20" s="2"/>
      <c r="T20" s="26"/>
    </row>
    <row r="21" spans="1:20" x14ac:dyDescent="0.35">
      <c r="A21" t="s">
        <v>25</v>
      </c>
      <c r="B21" s="23">
        <v>7.1671281924364338E-2</v>
      </c>
      <c r="C21" s="27">
        <v>5.8050742337769676E-2</v>
      </c>
      <c r="D21" s="23">
        <v>5.7139556960746317E-2</v>
      </c>
      <c r="E21" s="24">
        <v>4.5325932927614783E-2</v>
      </c>
      <c r="F21" s="23">
        <v>5.2920262994817217E-2</v>
      </c>
      <c r="G21" s="25">
        <v>0.06</v>
      </c>
      <c r="H21" s="25">
        <v>0.04</v>
      </c>
      <c r="I21" s="25">
        <v>5.2999999999999999E-2</v>
      </c>
      <c r="J21" s="25">
        <v>0.05</v>
      </c>
      <c r="K21" s="25">
        <v>0.06</v>
      </c>
      <c r="L21" s="25">
        <v>0.06</v>
      </c>
      <c r="S21" s="2"/>
      <c r="T21" s="26"/>
    </row>
    <row r="22" spans="1:20" x14ac:dyDescent="0.35">
      <c r="A22" t="s">
        <v>26</v>
      </c>
      <c r="B22" s="23">
        <v>6.6241452354366043E-2</v>
      </c>
      <c r="C22" s="27">
        <v>8.2165951242325133E-2</v>
      </c>
      <c r="D22" s="23">
        <v>7.6126101824235945E-2</v>
      </c>
      <c r="E22" s="24">
        <v>4.665866818565375E-2</v>
      </c>
      <c r="F22" s="23">
        <v>4.0721059817705449E-2</v>
      </c>
      <c r="G22" s="25">
        <v>0.04</v>
      </c>
      <c r="H22" s="25">
        <v>2.6599999999999999E-2</v>
      </c>
      <c r="I22" s="25">
        <v>2.5999999999999999E-2</v>
      </c>
      <c r="J22" s="25">
        <v>0.05</v>
      </c>
      <c r="K22" s="25">
        <v>0.06</v>
      </c>
      <c r="L22" s="25">
        <v>7.0000000000000007E-2</v>
      </c>
      <c r="S22" s="2"/>
      <c r="T22" s="26"/>
    </row>
    <row r="23" spans="1:20" x14ac:dyDescent="0.35">
      <c r="A23" t="s">
        <v>27</v>
      </c>
      <c r="B23" s="23">
        <v>6.0733023744055543E-2</v>
      </c>
      <c r="C23" s="27">
        <v>4.7600818479128976E-2</v>
      </c>
      <c r="D23" s="23">
        <v>4.820783171623589E-2</v>
      </c>
      <c r="E23" s="24">
        <v>4.2960017424892659E-2</v>
      </c>
      <c r="F23" s="23">
        <v>5.1632519841042612E-2</v>
      </c>
      <c r="G23" s="25">
        <v>0.04</v>
      </c>
      <c r="H23" s="25">
        <v>3.17437905062075E-2</v>
      </c>
      <c r="I23" s="25">
        <v>3.2000000000000001E-2</v>
      </c>
      <c r="J23" s="25">
        <v>0.04</v>
      </c>
      <c r="K23" s="25">
        <v>0.04</v>
      </c>
      <c r="L23" s="25">
        <v>0.04</v>
      </c>
      <c r="S23" s="2"/>
      <c r="T23" s="26"/>
    </row>
    <row r="24" spans="1:20" x14ac:dyDescent="0.35">
      <c r="A24" t="s">
        <v>28</v>
      </c>
      <c r="B24" s="23">
        <v>5.9951580392852297E-2</v>
      </c>
      <c r="C24" s="27">
        <v>5.9597535753404339E-2</v>
      </c>
      <c r="D24" s="23">
        <v>4.8416794188382691E-2</v>
      </c>
      <c r="E24" s="24">
        <v>8.4223591173112275E-2</v>
      </c>
      <c r="F24" s="23">
        <v>0.10859224987307077</v>
      </c>
      <c r="G24" s="28">
        <v>0.12</v>
      </c>
      <c r="H24" s="28">
        <v>0.13</v>
      </c>
      <c r="I24" s="25">
        <v>0.14699999999999999</v>
      </c>
      <c r="J24" s="25">
        <v>0.13</v>
      </c>
      <c r="K24" s="25">
        <v>0.14000000000000001</v>
      </c>
      <c r="L24" s="25">
        <v>0.14000000000000001</v>
      </c>
      <c r="S24" s="2"/>
      <c r="T24" s="26"/>
    </row>
    <row r="25" spans="1:20" x14ac:dyDescent="0.35">
      <c r="A25" t="s">
        <v>29</v>
      </c>
      <c r="B25" s="23">
        <v>5.8482882623051347E-2</v>
      </c>
      <c r="C25" s="27">
        <v>6.1774576234957142E-2</v>
      </c>
      <c r="D25" s="23">
        <v>5.894832286221123E-2</v>
      </c>
      <c r="E25" s="24">
        <v>4.1435856683362075E-2</v>
      </c>
      <c r="F25" s="23">
        <v>5.1632519841042612E-2</v>
      </c>
      <c r="G25" s="25">
        <v>0.05</v>
      </c>
      <c r="H25" s="25">
        <v>0.06</v>
      </c>
      <c r="I25" s="25">
        <v>4.9000000000000002E-2</v>
      </c>
      <c r="J25" s="25">
        <v>0.04</v>
      </c>
      <c r="K25" s="25">
        <v>0.06</v>
      </c>
      <c r="L25" s="25">
        <v>0.05</v>
      </c>
      <c r="S25" s="2"/>
      <c r="T25" s="26"/>
    </row>
    <row r="26" spans="1:20" x14ac:dyDescent="0.35">
      <c r="A26" t="s">
        <v>30</v>
      </c>
      <c r="B26" s="23">
        <v>4.424411432847513E-2</v>
      </c>
      <c r="C26" s="27">
        <v>3.8077804745183921E-2</v>
      </c>
      <c r="D26" s="23">
        <v>3.4428303379232132E-2</v>
      </c>
      <c r="E26" s="24">
        <v>2.177335533174295E-2</v>
      </c>
      <c r="F26" s="23">
        <v>2.5672788536540984E-2</v>
      </c>
      <c r="G26" s="25">
        <v>0.02</v>
      </c>
      <c r="H26" s="25">
        <v>0.02</v>
      </c>
      <c r="I26" s="25">
        <v>3.3000000000000002E-2</v>
      </c>
      <c r="J26" s="25">
        <v>0.04</v>
      </c>
      <c r="K26" s="25">
        <v>0.05</v>
      </c>
      <c r="L26" s="25">
        <v>0.05</v>
      </c>
      <c r="S26" s="2"/>
      <c r="T26" s="26"/>
    </row>
    <row r="27" spans="1:20" x14ac:dyDescent="0.35">
      <c r="A27" t="s">
        <v>31</v>
      </c>
      <c r="B27" s="23">
        <v>4.3211283964041912E-2</v>
      </c>
      <c r="C27" s="27">
        <v>4.7083277466108839E-2</v>
      </c>
      <c r="D27" s="23">
        <v>3.6983201037172037E-2</v>
      </c>
      <c r="E27" s="24">
        <v>3.1587274240803945E-2</v>
      </c>
      <c r="F27" s="23">
        <v>3.0937011290657117E-2</v>
      </c>
      <c r="G27" s="25">
        <v>0.03</v>
      </c>
      <c r="H27" s="25">
        <v>0.03</v>
      </c>
      <c r="I27" s="25">
        <v>2.8000000000000001E-2</v>
      </c>
      <c r="J27" s="25">
        <v>0.03</v>
      </c>
      <c r="K27" s="25">
        <v>0.05</v>
      </c>
      <c r="L27" s="25">
        <v>0.06</v>
      </c>
      <c r="S27" s="2"/>
      <c r="T27" s="26"/>
    </row>
    <row r="28" spans="1:20" x14ac:dyDescent="0.35">
      <c r="A28" t="s">
        <v>32</v>
      </c>
      <c r="B28" s="23">
        <v>3.4694655719963961E-2</v>
      </c>
      <c r="C28" s="27">
        <v>3.213158885090997E-2</v>
      </c>
      <c r="D28" s="23">
        <v>2.6872826440703663E-2</v>
      </c>
      <c r="E28" s="24">
        <v>2.0261611378330737E-2</v>
      </c>
      <c r="F28" s="23">
        <v>2.445312271352423E-2</v>
      </c>
      <c r="G28" s="25">
        <v>0.02</v>
      </c>
      <c r="H28" s="25">
        <v>0.03</v>
      </c>
      <c r="I28" s="25">
        <v>2.5000000000000001E-2</v>
      </c>
      <c r="J28" s="25">
        <v>0.03</v>
      </c>
      <c r="K28" s="25">
        <v>0.04</v>
      </c>
      <c r="L28" s="25">
        <v>0.04</v>
      </c>
      <c r="S28" s="2"/>
      <c r="T28" s="26"/>
    </row>
    <row r="29" spans="1:20" x14ac:dyDescent="0.35">
      <c r="A29" t="s">
        <v>33</v>
      </c>
      <c r="B29" s="23">
        <v>3.3857998166888496E-2</v>
      </c>
      <c r="C29" s="27">
        <v>3.08976518924577E-2</v>
      </c>
      <c r="D29" s="23">
        <v>2.9250326954615612E-2</v>
      </c>
      <c r="E29" s="24">
        <v>2.8632596034802189E-2</v>
      </c>
      <c r="F29" s="23">
        <v>2.9413860544542297E-2</v>
      </c>
      <c r="G29" s="25"/>
      <c r="H29" s="25"/>
      <c r="I29" s="25"/>
      <c r="J29" s="25"/>
      <c r="S29" s="2"/>
      <c r="T29" s="26"/>
    </row>
    <row r="30" spans="1:20" x14ac:dyDescent="0.35">
      <c r="A30" t="s">
        <v>34</v>
      </c>
      <c r="B30" s="23">
        <v>2.5864280893482711E-2</v>
      </c>
      <c r="C30" s="27">
        <v>2.3212265009499047E-2</v>
      </c>
      <c r="D30" s="23">
        <v>2.8677731902539635E-2</v>
      </c>
      <c r="E30" s="24">
        <v>2.4276890236110401E-2</v>
      </c>
      <c r="F30" s="23">
        <v>0.03</v>
      </c>
      <c r="G30" s="25"/>
      <c r="H30" s="25"/>
      <c r="I30" s="25"/>
      <c r="J30" s="25"/>
      <c r="S30" s="2"/>
      <c r="T30" s="26"/>
    </row>
    <row r="31" spans="1:20" x14ac:dyDescent="0.35">
      <c r="A31" t="s">
        <v>35</v>
      </c>
      <c r="B31" s="23">
        <v>2.4969161244307255E-2</v>
      </c>
      <c r="C31" s="27">
        <v>2.5895187257220474E-2</v>
      </c>
      <c r="D31" s="23">
        <v>2.0326808695416088E-2</v>
      </c>
      <c r="E31" s="24">
        <v>2.1830265610618838E-2</v>
      </c>
      <c r="F31" s="24">
        <v>0.02</v>
      </c>
      <c r="G31" s="25">
        <v>0.03</v>
      </c>
      <c r="H31" s="25">
        <v>3.0630167160143825E-2</v>
      </c>
      <c r="I31" s="25">
        <v>3.7999999999999999E-2</v>
      </c>
      <c r="J31" s="25"/>
      <c r="K31" s="25"/>
      <c r="L31" s="25"/>
      <c r="S31" s="2"/>
      <c r="T31" s="26"/>
    </row>
    <row r="32" spans="1:20" x14ac:dyDescent="0.35">
      <c r="A32" s="29" t="s">
        <v>36</v>
      </c>
      <c r="B32" s="28">
        <v>2.3571917147517406E-2</v>
      </c>
      <c r="C32" s="27">
        <v>2.3328857478014223E-2</v>
      </c>
      <c r="D32" s="27">
        <v>2.0135522807015842E-2</v>
      </c>
      <c r="E32" s="25"/>
      <c r="F32" s="29"/>
      <c r="G32" s="25"/>
      <c r="H32" s="25"/>
      <c r="K32" s="25"/>
      <c r="L32" s="25"/>
      <c r="S32" s="2"/>
      <c r="T32" s="26"/>
    </row>
    <row r="33" spans="1:20" x14ac:dyDescent="0.35">
      <c r="A33" s="29" t="s">
        <v>37</v>
      </c>
      <c r="B33" s="28">
        <v>2.2739806646360831E-2</v>
      </c>
      <c r="C33" s="27">
        <v>2.2834634958697118E-2</v>
      </c>
      <c r="D33" s="27">
        <v>2.2668956041834921E-2</v>
      </c>
      <c r="E33" s="25"/>
      <c r="F33" s="28"/>
      <c r="G33" s="25"/>
      <c r="H33" s="25"/>
      <c r="I33" s="25"/>
      <c r="J33" s="25"/>
      <c r="K33" s="25"/>
      <c r="L33" s="25"/>
    </row>
    <row r="34" spans="1:20" x14ac:dyDescent="0.35">
      <c r="A34" s="29" t="s">
        <v>38</v>
      </c>
      <c r="B34" s="28">
        <v>2.1161979630506561E-2</v>
      </c>
      <c r="C34" s="27">
        <v>2.1726358771866756E-2</v>
      </c>
      <c r="D34" s="27">
        <v>2.0528195488814363E-2</v>
      </c>
      <c r="E34" s="25">
        <v>1.5497703670247357E-2</v>
      </c>
      <c r="F34" s="25">
        <v>0.02</v>
      </c>
      <c r="G34" s="25">
        <v>0.02</v>
      </c>
      <c r="H34" s="25">
        <v>2.8469836093551727E-2</v>
      </c>
    </row>
    <row r="35" spans="1:20" x14ac:dyDescent="0.35">
      <c r="A35" t="s">
        <v>39</v>
      </c>
      <c r="B35" s="23">
        <v>2.0109661900706677E-2</v>
      </c>
      <c r="C35" s="27">
        <v>2.8798987459184539E-2</v>
      </c>
      <c r="D35" s="23">
        <v>2.8023698303917016E-2</v>
      </c>
      <c r="E35" s="24">
        <v>2.1486734472677117E-2</v>
      </c>
      <c r="F35" s="23">
        <v>0.02</v>
      </c>
      <c r="G35" s="25"/>
      <c r="H35" s="25"/>
      <c r="I35" s="25"/>
      <c r="J35" s="25"/>
      <c r="K35" s="25"/>
      <c r="L35" s="25"/>
    </row>
    <row r="36" spans="1:20" x14ac:dyDescent="0.35">
      <c r="A36" t="s">
        <v>40</v>
      </c>
      <c r="B36" s="23">
        <v>1.8179113571715779E-2</v>
      </c>
      <c r="C36" s="27">
        <v>1.3606335468326578E-2</v>
      </c>
      <c r="D36" s="27">
        <v>1.9095129592218471E-2</v>
      </c>
      <c r="E36" s="24">
        <v>3.9894105491997123E-3</v>
      </c>
      <c r="F36" s="23">
        <v>3.4303339861122245E-2</v>
      </c>
      <c r="G36" s="25"/>
      <c r="H36" s="25"/>
      <c r="I36" s="25"/>
      <c r="J36" s="25"/>
      <c r="K36" s="25"/>
      <c r="L36" s="25"/>
    </row>
    <row r="37" spans="1:20" x14ac:dyDescent="0.35">
      <c r="A37" s="29" t="s">
        <v>41</v>
      </c>
      <c r="B37" s="28">
        <v>1.40360996947629E-2</v>
      </c>
      <c r="C37" s="27">
        <v>1.4868516297289316E-2</v>
      </c>
      <c r="D37" s="27">
        <v>1.9742218818654941E-2</v>
      </c>
      <c r="E37" s="25"/>
      <c r="F37" s="29"/>
      <c r="G37" s="25"/>
      <c r="H37" s="25"/>
      <c r="K37" s="25"/>
      <c r="L37" s="25"/>
      <c r="S37" s="2"/>
      <c r="T37" s="26"/>
    </row>
    <row r="38" spans="1:20" x14ac:dyDescent="0.35">
      <c r="A38" t="s">
        <v>42</v>
      </c>
      <c r="B38" s="23">
        <v>1.221078313875199E-2</v>
      </c>
      <c r="C38" s="27">
        <v>2.4489051953244433E-2</v>
      </c>
      <c r="D38" s="27">
        <v>1.5823067679418251E-2</v>
      </c>
      <c r="E38" s="24">
        <v>1.4536954689588058E-2</v>
      </c>
      <c r="F38" s="23">
        <v>2.4794145604049519E-2</v>
      </c>
      <c r="G38" s="25">
        <v>0.04</v>
      </c>
      <c r="H38" s="25">
        <v>1.647781931184953E-2</v>
      </c>
      <c r="I38" s="25">
        <v>4.2000000000000003E-2</v>
      </c>
      <c r="J38" s="25"/>
    </row>
    <row r="39" spans="1:20" x14ac:dyDescent="0.35">
      <c r="A39" s="29" t="s">
        <v>43</v>
      </c>
      <c r="B39" s="28">
        <v>1.152742619322762E-2</v>
      </c>
      <c r="C39" s="27">
        <v>1.570889192461131E-2</v>
      </c>
      <c r="D39" s="27">
        <v>2.3672733476014424E-2</v>
      </c>
      <c r="E39" s="25"/>
      <c r="F39" s="25"/>
      <c r="G39" s="25"/>
      <c r="H39" s="25"/>
      <c r="I39" s="25"/>
      <c r="J39" s="25"/>
      <c r="K39" s="25"/>
      <c r="L39" s="25"/>
    </row>
    <row r="40" spans="1:20" x14ac:dyDescent="0.35">
      <c r="A40" s="29" t="s">
        <v>44</v>
      </c>
      <c r="B40" s="28">
        <v>8.7270917900379285E-3</v>
      </c>
      <c r="C40" s="27">
        <v>1.3346974293845104E-2</v>
      </c>
      <c r="D40" s="27">
        <v>1.5876728737220298E-2</v>
      </c>
      <c r="E40" s="24">
        <v>1.6124234104053718E-2</v>
      </c>
      <c r="F40" s="25">
        <v>0.02</v>
      </c>
      <c r="G40" s="25">
        <v>0.02</v>
      </c>
      <c r="H40" s="25">
        <v>3.9118629125977564E-2</v>
      </c>
      <c r="K40" s="25"/>
      <c r="L40" s="25"/>
    </row>
    <row r="41" spans="1:20" x14ac:dyDescent="0.35">
      <c r="A41" s="29" t="s">
        <v>45</v>
      </c>
      <c r="B41" s="28">
        <v>8.3620284788357476E-3</v>
      </c>
      <c r="C41" s="27">
        <v>1.1654920284003752E-2</v>
      </c>
      <c r="D41" s="27">
        <v>1.9883353713739955E-2</v>
      </c>
      <c r="E41" s="24">
        <v>8.1366177807371126E-3</v>
      </c>
      <c r="F41" s="25">
        <v>0.01</v>
      </c>
      <c r="G41" s="25">
        <v>0.03</v>
      </c>
      <c r="L41" s="2"/>
      <c r="S41" s="2"/>
      <c r="T41" s="26"/>
    </row>
    <row r="42" spans="1:20" x14ac:dyDescent="0.35">
      <c r="A42" s="29" t="s">
        <v>46</v>
      </c>
      <c r="B42" s="28">
        <v>3.3336386353907442E-3</v>
      </c>
      <c r="C42" s="27">
        <v>5.6177499732145888E-3</v>
      </c>
      <c r="D42" s="27">
        <v>6.7246775024402804E-3</v>
      </c>
      <c r="E42" s="24">
        <v>3.5455103739677899E-3</v>
      </c>
      <c r="F42" s="29"/>
      <c r="G42" s="25">
        <v>0.02</v>
      </c>
      <c r="H42" s="25">
        <v>3.5799999999999998E-2</v>
      </c>
      <c r="S42" s="2"/>
      <c r="T42" s="26"/>
    </row>
    <row r="43" spans="1:20" x14ac:dyDescent="0.35">
      <c r="A43" t="s">
        <v>47</v>
      </c>
      <c r="B43" s="23">
        <v>9.5682963950322812E-4</v>
      </c>
      <c r="C43" s="27">
        <v>2.3878213922664637E-3</v>
      </c>
      <c r="D43" s="27">
        <v>1.0027673436796978E-2</v>
      </c>
      <c r="E43" s="24">
        <v>4.4752173843311512E-3</v>
      </c>
      <c r="F43" s="24"/>
      <c r="G43" s="25">
        <v>0.02</v>
      </c>
      <c r="H43" s="25">
        <v>1.6299999999999999E-2</v>
      </c>
      <c r="I43" s="25">
        <v>2.8000000000000001E-2</v>
      </c>
      <c r="J43" s="25">
        <v>0.03</v>
      </c>
      <c r="K43" s="25"/>
      <c r="L43" s="25"/>
      <c r="S43" s="2"/>
      <c r="T43" s="26"/>
    </row>
    <row r="44" spans="1:20" x14ac:dyDescent="0.35">
      <c r="A44" s="29"/>
      <c r="B44" s="29"/>
      <c r="C44" s="29"/>
      <c r="D44" s="29"/>
      <c r="E44" s="24"/>
      <c r="F44" s="24"/>
      <c r="G44" s="24"/>
      <c r="H44" s="24"/>
      <c r="I44" s="24"/>
      <c r="J44" s="24"/>
      <c r="K44" s="24"/>
      <c r="L44" s="24"/>
      <c r="S44" s="2"/>
      <c r="T44" s="26"/>
    </row>
    <row r="45" spans="1:20" x14ac:dyDescent="0.35">
      <c r="A45" s="1"/>
      <c r="B45" s="30"/>
      <c r="C45" s="30"/>
      <c r="D45" s="30"/>
      <c r="E45" s="30"/>
      <c r="F45" s="30"/>
      <c r="G45" s="30"/>
      <c r="N45" s="2"/>
      <c r="O45" s="26"/>
    </row>
    <row r="46" spans="1:20" ht="21" x14ac:dyDescent="0.5">
      <c r="A46" s="132" t="s">
        <v>48</v>
      </c>
      <c r="B46" s="132"/>
      <c r="C46" s="132"/>
      <c r="D46" s="132"/>
      <c r="E46" s="132"/>
      <c r="F46" s="132"/>
      <c r="G46" s="132"/>
      <c r="H46" s="31"/>
      <c r="N46" s="2"/>
      <c r="O46" s="2"/>
    </row>
    <row r="47" spans="1:20" x14ac:dyDescent="0.35">
      <c r="A47" t="s">
        <v>49</v>
      </c>
      <c r="B47" s="25" t="s">
        <v>3</v>
      </c>
      <c r="C47" s="25" t="s">
        <v>50</v>
      </c>
      <c r="D47" s="25" t="s">
        <v>51</v>
      </c>
      <c r="E47" s="25" t="s">
        <v>52</v>
      </c>
      <c r="F47" s="29" t="s">
        <v>53</v>
      </c>
      <c r="G47" s="25" t="s">
        <v>54</v>
      </c>
      <c r="H47" s="25" t="s">
        <v>55</v>
      </c>
      <c r="M47" s="2"/>
      <c r="N47" s="2"/>
    </row>
    <row r="48" spans="1:20" x14ac:dyDescent="0.35">
      <c r="A48" s="32">
        <v>2024</v>
      </c>
      <c r="B48" s="25">
        <v>0.39496062863357234</v>
      </c>
      <c r="C48" s="25">
        <v>0.13482682867663692</v>
      </c>
      <c r="D48" s="25">
        <v>0.18022041968868138</v>
      </c>
      <c r="E48" s="25">
        <v>8.0442829069124075E-2</v>
      </c>
      <c r="F48" s="25">
        <v>7.8070871185174889E-2</v>
      </c>
      <c r="G48" s="25">
        <v>6.4594797910005969E-2</v>
      </c>
      <c r="H48" s="25">
        <v>6.6883624836804392E-2</v>
      </c>
      <c r="M48" s="2"/>
      <c r="N48" s="2"/>
    </row>
    <row r="49" spans="1:14" x14ac:dyDescent="0.35">
      <c r="A49" s="32">
        <v>2023</v>
      </c>
      <c r="B49" s="25">
        <v>0.37</v>
      </c>
      <c r="C49" s="25">
        <v>0.12</v>
      </c>
      <c r="D49" s="25">
        <v>0.17</v>
      </c>
      <c r="E49" s="25">
        <v>0.11</v>
      </c>
      <c r="F49" s="25">
        <v>0.08</v>
      </c>
      <c r="G49" s="25">
        <v>7.0000000000000007E-2</v>
      </c>
      <c r="H49" s="25">
        <v>7.0000000000000007E-2</v>
      </c>
      <c r="M49" s="2"/>
      <c r="N49" s="2"/>
    </row>
    <row r="50" spans="1:14" x14ac:dyDescent="0.35">
      <c r="A50" s="32">
        <v>2022</v>
      </c>
      <c r="B50" s="25">
        <v>0.33</v>
      </c>
      <c r="C50" s="25">
        <v>0.11</v>
      </c>
      <c r="D50" s="25">
        <v>0.2</v>
      </c>
      <c r="E50" s="25">
        <v>0.14000000000000001</v>
      </c>
      <c r="F50" s="25">
        <v>0.08</v>
      </c>
      <c r="G50" s="25">
        <v>0.08</v>
      </c>
      <c r="H50" s="25">
        <v>0.06</v>
      </c>
      <c r="M50" s="2"/>
      <c r="N50" s="2"/>
    </row>
    <row r="51" spans="1:14" x14ac:dyDescent="0.35">
      <c r="A51" s="32">
        <v>2021</v>
      </c>
      <c r="B51" s="25">
        <v>0.37</v>
      </c>
      <c r="C51" s="25">
        <v>0.12300254860379449</v>
      </c>
      <c r="D51" s="25">
        <v>0.17988381427572392</v>
      </c>
      <c r="E51" s="25">
        <v>0.13447941384238335</v>
      </c>
      <c r="F51" s="25">
        <v>7.000901966258101E-2</v>
      </c>
      <c r="G51" s="25">
        <v>7.3786933321807816E-2</v>
      </c>
      <c r="H51" s="25">
        <v>5.5745482551948083E-2</v>
      </c>
      <c r="I51" s="24"/>
    </row>
    <row r="52" spans="1:14" x14ac:dyDescent="0.35">
      <c r="A52" s="33">
        <v>2020</v>
      </c>
      <c r="B52" s="25">
        <v>0.3588778260599314</v>
      </c>
      <c r="C52" s="25">
        <v>0.11350363623007419</v>
      </c>
      <c r="D52" s="25">
        <v>0.20605303753764784</v>
      </c>
      <c r="E52" s="25">
        <v>0.12997897936926806</v>
      </c>
      <c r="F52" s="28">
        <v>6.678570823138516E-2</v>
      </c>
      <c r="G52" s="25">
        <v>6.953124558538501E-2</v>
      </c>
      <c r="H52" s="25">
        <v>5.526956698630834E-2</v>
      </c>
      <c r="I52" s="24"/>
    </row>
    <row r="53" spans="1:14" x14ac:dyDescent="0.35">
      <c r="A53" s="33">
        <v>2019</v>
      </c>
      <c r="B53" s="25">
        <v>0.44</v>
      </c>
      <c r="C53" s="25">
        <v>0.11</v>
      </c>
      <c r="D53" s="25">
        <v>0.18</v>
      </c>
      <c r="E53" s="25">
        <v>0.12</v>
      </c>
      <c r="F53" s="28">
        <v>0.05</v>
      </c>
      <c r="G53" s="25">
        <v>0.06</v>
      </c>
      <c r="H53" s="25">
        <v>0.05</v>
      </c>
      <c r="I53" s="24"/>
    </row>
    <row r="54" spans="1:14" x14ac:dyDescent="0.35">
      <c r="A54" s="33">
        <v>2018</v>
      </c>
      <c r="B54" s="25">
        <v>0.36125719230865511</v>
      </c>
      <c r="C54" s="25">
        <v>0.13871169615110912</v>
      </c>
      <c r="D54" s="25">
        <v>0.19192816452640726</v>
      </c>
      <c r="E54" s="25">
        <v>0.12949695857873902</v>
      </c>
      <c r="F54" s="28">
        <v>5.87056884054084E-2</v>
      </c>
      <c r="G54" s="28">
        <v>6.4761353030156732E-2</v>
      </c>
      <c r="H54" s="28">
        <v>5.5138946999524388E-2</v>
      </c>
      <c r="I54" s="24"/>
    </row>
    <row r="55" spans="1:14" x14ac:dyDescent="0.35">
      <c r="A55" s="33">
        <v>2017</v>
      </c>
      <c r="B55" s="25">
        <v>0.38198803231105777</v>
      </c>
      <c r="C55" s="25">
        <v>9.9384591813283629E-2</v>
      </c>
      <c r="D55" s="25">
        <v>0.20145978567111839</v>
      </c>
      <c r="E55" s="25">
        <v>0.12171973817488488</v>
      </c>
      <c r="F55" s="25">
        <v>5.5905109675442405E-2</v>
      </c>
      <c r="G55" s="25">
        <v>6.0054646204131659E-2</v>
      </c>
      <c r="H55" s="25">
        <v>7.9488096150081289E-2</v>
      </c>
      <c r="I55" s="24"/>
    </row>
    <row r="56" spans="1:14" x14ac:dyDescent="0.35">
      <c r="A56" s="34" t="s">
        <v>56</v>
      </c>
      <c r="B56" s="25">
        <v>0.33959629094334109</v>
      </c>
      <c r="C56" s="25">
        <v>0.11262768151480212</v>
      </c>
      <c r="D56" s="25">
        <v>0.20482632066126438</v>
      </c>
      <c r="E56" s="25">
        <v>0.14202893843680475</v>
      </c>
      <c r="F56" s="25">
        <v>7.1948229104077693E-2</v>
      </c>
      <c r="G56" s="25">
        <v>5.7162344305688631E-2</v>
      </c>
      <c r="H56" s="25">
        <v>7.1810195034021335E-2</v>
      </c>
      <c r="I56" s="24"/>
    </row>
    <row r="57" spans="1:14" x14ac:dyDescent="0.35">
      <c r="A57" s="33" t="s">
        <v>57</v>
      </c>
      <c r="B57" s="25">
        <v>0.38695239580401491</v>
      </c>
      <c r="C57" s="25">
        <v>9.7833735233038441E-2</v>
      </c>
      <c r="D57" s="25">
        <v>0.20106554134749238</v>
      </c>
      <c r="E57" s="25">
        <v>0.11934139161259404</v>
      </c>
      <c r="F57" s="25">
        <v>5.4026350421043826E-2</v>
      </c>
      <c r="G57" s="25">
        <v>6.0393354582036984E-2</v>
      </c>
      <c r="H57" s="25">
        <v>8.0387230999779402E-2</v>
      </c>
      <c r="I57" s="24"/>
    </row>
    <row r="58" spans="1:14" x14ac:dyDescent="0.35">
      <c r="A58" s="33">
        <v>2016</v>
      </c>
      <c r="B58" s="25">
        <v>0.36</v>
      </c>
      <c r="C58" s="25">
        <v>0.12</v>
      </c>
      <c r="D58" s="25">
        <v>0.21</v>
      </c>
      <c r="E58" s="25">
        <v>0.12</v>
      </c>
      <c r="F58" s="25">
        <v>0.06</v>
      </c>
      <c r="G58" s="25">
        <v>0.06</v>
      </c>
      <c r="H58" s="25">
        <v>0.06</v>
      </c>
      <c r="I58" s="24"/>
    </row>
    <row r="59" spans="1:14" x14ac:dyDescent="0.35">
      <c r="A59" s="33">
        <v>2015</v>
      </c>
      <c r="B59" s="25">
        <v>0.38</v>
      </c>
      <c r="C59" s="25">
        <v>0.1</v>
      </c>
      <c r="D59" s="25">
        <v>0.21</v>
      </c>
      <c r="E59" s="25">
        <v>0.13</v>
      </c>
      <c r="F59" s="25">
        <v>0.05</v>
      </c>
      <c r="G59" s="25">
        <v>7.0000000000000007E-2</v>
      </c>
      <c r="H59" s="25">
        <v>0.06</v>
      </c>
      <c r="I59" s="24"/>
    </row>
    <row r="60" spans="1:14" x14ac:dyDescent="0.35">
      <c r="A60" s="35">
        <v>2014</v>
      </c>
      <c r="B60" s="25">
        <v>0.38</v>
      </c>
      <c r="C60" s="25">
        <v>0.1</v>
      </c>
      <c r="D60" s="25">
        <v>0.21</v>
      </c>
      <c r="E60" s="25">
        <v>0.12</v>
      </c>
      <c r="F60" s="25">
        <v>0.06</v>
      </c>
      <c r="G60" s="25">
        <v>7.0000000000000007E-2</v>
      </c>
      <c r="H60" s="25">
        <v>0.06</v>
      </c>
    </row>
    <row r="62" spans="1:14" ht="21" x14ac:dyDescent="0.5">
      <c r="A62" s="130" t="s">
        <v>58</v>
      </c>
      <c r="B62" s="130"/>
      <c r="C62" s="130"/>
      <c r="D62" s="130"/>
      <c r="E62" s="130"/>
      <c r="F62" s="130"/>
      <c r="G62" s="130"/>
      <c r="H62" s="36"/>
      <c r="I62" s="36"/>
    </row>
    <row r="63" spans="1:14" ht="29" x14ac:dyDescent="0.35">
      <c r="A63" t="s">
        <v>49</v>
      </c>
      <c r="B63" s="25" t="s">
        <v>59</v>
      </c>
      <c r="C63" s="25" t="s">
        <v>60</v>
      </c>
      <c r="D63" s="25" t="s">
        <v>61</v>
      </c>
      <c r="E63" s="25" t="s">
        <v>62</v>
      </c>
      <c r="F63" s="29" t="s">
        <v>63</v>
      </c>
      <c r="G63" s="25" t="s">
        <v>64</v>
      </c>
      <c r="H63" s="25" t="s">
        <v>65</v>
      </c>
      <c r="I63" s="37" t="s">
        <v>66</v>
      </c>
    </row>
    <row r="64" spans="1:14" x14ac:dyDescent="0.35">
      <c r="A64" s="32">
        <v>2024</v>
      </c>
      <c r="B64" s="25">
        <v>3.7785684819985219E-2</v>
      </c>
      <c r="C64" s="25">
        <v>0.49191868541617167</v>
      </c>
      <c r="D64" s="25">
        <v>0.21311624761124562</v>
      </c>
      <c r="E64" s="25">
        <v>0.7428206178474025</v>
      </c>
      <c r="F64" s="25">
        <v>0.14148714263432779</v>
      </c>
      <c r="G64" s="25">
        <v>7.1629104976917823E-2</v>
      </c>
      <c r="H64" s="25">
        <v>0.16381789638017163</v>
      </c>
      <c r="I64" s="37">
        <v>2.1732380795508047E-2</v>
      </c>
    </row>
    <row r="65" spans="1:13" x14ac:dyDescent="0.35">
      <c r="A65" s="32">
        <v>2023</v>
      </c>
      <c r="B65" s="25">
        <v>0.05</v>
      </c>
      <c r="C65" s="25">
        <v>0.37</v>
      </c>
      <c r="D65" s="25">
        <v>0.31</v>
      </c>
      <c r="E65" s="25">
        <v>0.73</v>
      </c>
      <c r="F65" s="25">
        <v>0.23</v>
      </c>
      <c r="G65" s="25">
        <v>7.0000000000000007E-2</v>
      </c>
      <c r="H65" s="25">
        <v>0.16</v>
      </c>
      <c r="I65" s="37">
        <v>0.03</v>
      </c>
    </row>
    <row r="66" spans="1:13" x14ac:dyDescent="0.35">
      <c r="A66" s="32">
        <v>2022</v>
      </c>
      <c r="B66" s="25">
        <v>0.05</v>
      </c>
      <c r="C66" s="25">
        <v>0.37</v>
      </c>
      <c r="D66" s="25">
        <v>0.28000000000000003</v>
      </c>
      <c r="E66" s="25">
        <v>0.70171490952077642</v>
      </c>
      <c r="F66" s="25">
        <v>0.2076661045747272</v>
      </c>
      <c r="G66" s="25">
        <v>7.0000000000000007E-2</v>
      </c>
      <c r="H66" s="25">
        <v>0.19287484130777716</v>
      </c>
      <c r="I66" s="37">
        <v>3.4052362228695073E-2</v>
      </c>
      <c r="L66" s="38"/>
    </row>
    <row r="67" spans="1:13" ht="15" customHeight="1" x14ac:dyDescent="0.35">
      <c r="A67" s="32">
        <v>2021</v>
      </c>
      <c r="B67" s="25">
        <v>0.04</v>
      </c>
      <c r="C67" s="25">
        <v>0.4</v>
      </c>
      <c r="D67" s="25">
        <v>0.25125731872091278</v>
      </c>
      <c r="E67" s="25">
        <v>0.68162501146131182</v>
      </c>
      <c r="F67" s="25">
        <v>0.19</v>
      </c>
      <c r="G67" s="25">
        <v>6.0220753752735612E-2</v>
      </c>
      <c r="H67" s="25">
        <v>0.23</v>
      </c>
      <c r="I67" s="25">
        <v>2.2787575866777265E-2</v>
      </c>
      <c r="J67" s="29"/>
      <c r="K67" s="29"/>
      <c r="L67" s="38"/>
      <c r="M67" s="24"/>
    </row>
    <row r="68" spans="1:13" ht="15" customHeight="1" x14ac:dyDescent="0.35">
      <c r="A68" s="32">
        <v>2020</v>
      </c>
      <c r="B68" s="25">
        <v>3.707922385193009E-2</v>
      </c>
      <c r="C68" s="25">
        <v>0.39339586936734389</v>
      </c>
      <c r="D68" s="25">
        <v>0.22546969220386853</v>
      </c>
      <c r="E68" s="25">
        <f>Taulukko6[[#This Row],[Aikapalkkio kattohinta]]+Taulukko6[[#This Row],[Aikapalkkio henkilöryhmittäin (E…07)]]+Taulukko6[[#This Row],[Aikapalkkio kustannusten mukaan]]</f>
        <v>0.6559447854231425</v>
      </c>
      <c r="F68" s="25">
        <v>0.2</v>
      </c>
      <c r="G68" s="25">
        <v>6.1696521775136154E-2</v>
      </c>
      <c r="H68" s="25">
        <v>0.26209199087893081</v>
      </c>
      <c r="I68" s="39">
        <v>2.026670192279054E-2</v>
      </c>
      <c r="J68" s="29"/>
      <c r="K68" s="24"/>
      <c r="L68" s="38"/>
    </row>
    <row r="69" spans="1:13" x14ac:dyDescent="0.35">
      <c r="A69" s="32">
        <v>2019</v>
      </c>
      <c r="B69" s="23">
        <v>0.12076682702063166</v>
      </c>
      <c r="C69" s="25">
        <v>0.41191073039618148</v>
      </c>
      <c r="D69" s="25">
        <v>0.21406848498281475</v>
      </c>
      <c r="E69" s="25">
        <v>0.72</v>
      </c>
      <c r="F69" s="25">
        <v>0.13</v>
      </c>
      <c r="G69" s="25">
        <v>5.43272157411194E-2</v>
      </c>
      <c r="H69" s="25">
        <v>0.18075689985109245</v>
      </c>
      <c r="I69" s="25">
        <v>1.8169842008160259E-2</v>
      </c>
      <c r="J69" s="25"/>
      <c r="K69" s="24"/>
      <c r="L69" s="38"/>
    </row>
    <row r="70" spans="1:13" x14ac:dyDescent="0.35">
      <c r="A70" s="40">
        <v>2018</v>
      </c>
      <c r="B70" s="25">
        <v>0.03</v>
      </c>
      <c r="C70" s="25">
        <v>0.45</v>
      </c>
      <c r="D70" s="25">
        <v>0.25</v>
      </c>
      <c r="E70" s="25">
        <v>0.72</v>
      </c>
      <c r="F70" s="25">
        <v>0.11</v>
      </c>
      <c r="G70" s="25">
        <v>7.0000000000000007E-2</v>
      </c>
      <c r="H70" s="25">
        <v>0.18</v>
      </c>
      <c r="I70" s="25">
        <v>0.02</v>
      </c>
      <c r="K70" s="24"/>
      <c r="L70" s="38"/>
    </row>
    <row r="71" spans="1:13" x14ac:dyDescent="0.35">
      <c r="A71" s="32">
        <v>2017</v>
      </c>
      <c r="B71" s="25">
        <v>2.5612712898816316E-2</v>
      </c>
      <c r="C71" s="25">
        <v>0.4713590602352738</v>
      </c>
      <c r="D71" s="25">
        <v>0.22978355079139656</v>
      </c>
      <c r="E71" s="25">
        <f>C71+D71+I71</f>
        <v>0.73071979006954446</v>
      </c>
      <c r="F71" s="25">
        <v>0.19488743510348522</v>
      </c>
      <c r="G71" s="25">
        <v>4.8780061928154025E-2</v>
      </c>
      <c r="H71" s="25">
        <f>F71+G71</f>
        <v>0.24366749703163926</v>
      </c>
      <c r="I71" s="25">
        <v>2.9577179042874106E-2</v>
      </c>
      <c r="K71" s="24"/>
      <c r="L71" s="38"/>
    </row>
    <row r="72" spans="1:13" x14ac:dyDescent="0.35">
      <c r="A72" t="s">
        <v>56</v>
      </c>
      <c r="B72" s="25">
        <v>2.8169125249607338E-2</v>
      </c>
      <c r="C72" s="25">
        <v>0.50004340997166508</v>
      </c>
      <c r="D72" s="25">
        <v>0.15521038050813346</v>
      </c>
      <c r="E72" s="25">
        <f>B72+C72+D72</f>
        <v>0.68342291572940583</v>
      </c>
      <c r="F72" s="25">
        <v>0.27485615513934603</v>
      </c>
      <c r="G72" s="25">
        <v>3.2218091697645598E-2</v>
      </c>
      <c r="H72" s="25">
        <f>F72+G72</f>
        <v>0.30707424683699164</v>
      </c>
      <c r="I72" s="25">
        <v>9.5028374336024752E-3</v>
      </c>
      <c r="K72" s="24"/>
      <c r="L72" s="38"/>
    </row>
    <row r="73" spans="1:13" x14ac:dyDescent="0.35">
      <c r="A73" t="s">
        <v>67</v>
      </c>
      <c r="B73" s="25">
        <v>2.5311691148110802E-2</v>
      </c>
      <c r="C73" s="25">
        <v>0.46798143096790384</v>
      </c>
      <c r="D73" s="25">
        <v>0.23856466400553911</v>
      </c>
      <c r="E73" s="25">
        <f>B73+C73+D73</f>
        <v>0.73185778612155383</v>
      </c>
      <c r="F73" s="25">
        <v>0.18547098704907597</v>
      </c>
      <c r="G73" s="25">
        <v>5.0730261109587955E-2</v>
      </c>
      <c r="H73" s="25">
        <f>F73+G73</f>
        <v>0.23620124815866392</v>
      </c>
      <c r="I73" s="25">
        <v>3.194096571978234E-2</v>
      </c>
      <c r="K73" s="24"/>
      <c r="L73" s="38"/>
    </row>
    <row r="74" spans="1:13" x14ac:dyDescent="0.35">
      <c r="A74" s="32">
        <v>2016</v>
      </c>
      <c r="B74" s="25">
        <v>0.04</v>
      </c>
      <c r="C74" s="25">
        <v>0.42</v>
      </c>
      <c r="D74" s="25">
        <v>0.2</v>
      </c>
      <c r="E74" s="25">
        <v>0.66</v>
      </c>
      <c r="F74" s="25">
        <v>0.27</v>
      </c>
      <c r="G74" s="25">
        <v>0.04</v>
      </c>
      <c r="H74" s="25">
        <v>0.31</v>
      </c>
      <c r="I74" s="25">
        <v>0.03</v>
      </c>
      <c r="K74" s="24"/>
      <c r="L74" s="38"/>
    </row>
    <row r="75" spans="1:13" x14ac:dyDescent="0.35">
      <c r="A75" s="32">
        <v>2015</v>
      </c>
      <c r="B75" s="25">
        <v>0.04</v>
      </c>
      <c r="C75" s="25">
        <v>0.43</v>
      </c>
      <c r="D75" s="25">
        <v>0.19</v>
      </c>
      <c r="E75" s="25">
        <v>0.66</v>
      </c>
      <c r="F75" s="25">
        <v>0.26</v>
      </c>
      <c r="G75" s="25">
        <v>0.06</v>
      </c>
      <c r="H75" s="25">
        <v>0.32</v>
      </c>
      <c r="I75" s="25">
        <v>0.02</v>
      </c>
      <c r="K75" s="24"/>
      <c r="L75" s="38"/>
    </row>
    <row r="76" spans="1:13" x14ac:dyDescent="0.35">
      <c r="A76" s="32">
        <v>2014</v>
      </c>
      <c r="B76" s="25">
        <v>0.02</v>
      </c>
      <c r="C76" s="25">
        <v>0.44</v>
      </c>
      <c r="D76" s="25">
        <v>0.17</v>
      </c>
      <c r="E76" s="25">
        <v>0.63</v>
      </c>
      <c r="F76" s="25">
        <v>0.25</v>
      </c>
      <c r="G76" s="25">
        <v>0.08</v>
      </c>
      <c r="H76" s="25">
        <v>0.33</v>
      </c>
      <c r="I76" s="25">
        <v>0.04</v>
      </c>
      <c r="K76" s="24"/>
      <c r="L76" s="38"/>
    </row>
    <row r="77" spans="1:13" x14ac:dyDescent="0.35">
      <c r="I77" s="2"/>
      <c r="L77" s="24"/>
    </row>
    <row r="78" spans="1:13" x14ac:dyDescent="0.35">
      <c r="I78" s="2"/>
    </row>
    <row r="79" spans="1:13" ht="21" x14ac:dyDescent="0.5">
      <c r="A79" s="132" t="s">
        <v>68</v>
      </c>
      <c r="B79" s="132"/>
      <c r="C79" s="132"/>
      <c r="D79" s="132"/>
      <c r="E79" s="132"/>
      <c r="F79" s="132"/>
      <c r="G79" s="132"/>
      <c r="H79" s="2"/>
      <c r="I79" s="2"/>
    </row>
    <row r="80" spans="1:13" x14ac:dyDescent="0.35">
      <c r="A80" s="29" t="s">
        <v>49</v>
      </c>
      <c r="B80" s="25" t="s">
        <v>69</v>
      </c>
      <c r="C80" s="25" t="s">
        <v>70</v>
      </c>
      <c r="D80" s="25" t="s">
        <v>71</v>
      </c>
      <c r="E80" s="25" t="s">
        <v>72</v>
      </c>
      <c r="F80" s="29" t="s">
        <v>73</v>
      </c>
      <c r="G80" s="2"/>
      <c r="H80" s="2"/>
    </row>
    <row r="81" spans="1:9" x14ac:dyDescent="0.35">
      <c r="A81" s="41">
        <v>2024</v>
      </c>
      <c r="B81" s="25">
        <v>0.33661830349490196</v>
      </c>
      <c r="C81" s="25">
        <v>0.26851588373639784</v>
      </c>
      <c r="D81" s="25">
        <v>0.15110805603362565</v>
      </c>
      <c r="E81" s="25">
        <v>0.24205727470327273</v>
      </c>
      <c r="F81" s="25">
        <v>1.7004820318017567E-3</v>
      </c>
      <c r="G81" s="2"/>
      <c r="H81" s="2"/>
    </row>
    <row r="82" spans="1:9" x14ac:dyDescent="0.35">
      <c r="A82" s="41" t="s">
        <v>13</v>
      </c>
      <c r="B82" s="25">
        <v>0.28000000000000003</v>
      </c>
      <c r="C82" s="25">
        <v>0.23</v>
      </c>
      <c r="D82" s="25">
        <v>0.22</v>
      </c>
      <c r="E82" s="25">
        <v>0.27</v>
      </c>
      <c r="F82" s="25">
        <v>0</v>
      </c>
      <c r="G82" s="2"/>
      <c r="H82" s="2"/>
    </row>
    <row r="83" spans="1:9" x14ac:dyDescent="0.35">
      <c r="A83" s="41" t="s">
        <v>14</v>
      </c>
      <c r="B83" s="25">
        <v>0.31</v>
      </c>
      <c r="C83" s="25">
        <v>0.27</v>
      </c>
      <c r="D83" s="25">
        <v>0.16</v>
      </c>
      <c r="E83" s="25">
        <v>0.25</v>
      </c>
      <c r="F83" s="25">
        <v>0.01</v>
      </c>
      <c r="G83" s="2"/>
      <c r="H83" s="2"/>
    </row>
    <row r="84" spans="1:9" x14ac:dyDescent="0.35">
      <c r="A84" s="42">
        <v>2021</v>
      </c>
      <c r="B84" s="25">
        <v>0.28069402355132811</v>
      </c>
      <c r="C84" s="25">
        <v>0.26189128613796381</v>
      </c>
      <c r="D84" s="25">
        <v>0.14577114266956018</v>
      </c>
      <c r="E84" s="25">
        <v>0.32</v>
      </c>
      <c r="F84" s="25">
        <v>3.4395547175425376E-3</v>
      </c>
      <c r="G84" s="2"/>
      <c r="H84" s="2"/>
    </row>
    <row r="85" spans="1:9" x14ac:dyDescent="0.35">
      <c r="A85" s="43">
        <v>2020</v>
      </c>
      <c r="B85" s="25">
        <v>0.27174726260067261</v>
      </c>
      <c r="C85" s="25">
        <v>0.24691031208813913</v>
      </c>
      <c r="D85" s="25">
        <v>0.13929159729177645</v>
      </c>
      <c r="E85" s="25">
        <v>0.32619098157365251</v>
      </c>
      <c r="F85" s="28">
        <v>1.585984644575926E-2</v>
      </c>
      <c r="G85" s="2"/>
      <c r="H85" s="2"/>
    </row>
    <row r="86" spans="1:9" x14ac:dyDescent="0.35">
      <c r="A86" s="43">
        <v>2019</v>
      </c>
      <c r="B86" s="25">
        <v>0.26</v>
      </c>
      <c r="C86" s="25">
        <v>0.27</v>
      </c>
      <c r="D86" s="25">
        <v>0.14000000000000001</v>
      </c>
      <c r="E86" s="25">
        <v>0.32</v>
      </c>
      <c r="F86" s="28">
        <v>0.01</v>
      </c>
      <c r="G86" s="2"/>
      <c r="H86" s="2"/>
    </row>
    <row r="87" spans="1:9" x14ac:dyDescent="0.35">
      <c r="A87" s="43">
        <v>2018</v>
      </c>
      <c r="B87" s="25">
        <v>0.34</v>
      </c>
      <c r="C87" s="25">
        <v>0.23</v>
      </c>
      <c r="D87" s="25">
        <v>0.13</v>
      </c>
      <c r="E87" s="25">
        <v>0.28999999999999998</v>
      </c>
      <c r="F87" s="25">
        <v>0</v>
      </c>
      <c r="G87" s="2"/>
      <c r="H87" s="2"/>
    </row>
    <row r="88" spans="1:9" x14ac:dyDescent="0.35">
      <c r="A88" s="43">
        <v>2017</v>
      </c>
      <c r="B88" s="25">
        <v>0.30625375460347032</v>
      </c>
      <c r="C88" s="25">
        <v>0.26065775332267294</v>
      </c>
      <c r="D88" s="25">
        <v>0.13219686746358578</v>
      </c>
      <c r="E88" s="25">
        <v>0.29341579192265688</v>
      </c>
      <c r="F88" s="25">
        <v>7.4758326876140889E-3</v>
      </c>
      <c r="G88" s="2"/>
      <c r="H88" s="2"/>
    </row>
    <row r="89" spans="1:9" x14ac:dyDescent="0.35">
      <c r="A89" s="41" t="s">
        <v>56</v>
      </c>
      <c r="B89" s="25">
        <v>0.12477718360071301</v>
      </c>
      <c r="C89" s="25">
        <v>0.20754162399969658</v>
      </c>
      <c r="D89" s="25">
        <v>0.27115333560890509</v>
      </c>
      <c r="E89" s="25">
        <v>0.38112033981871279</v>
      </c>
      <c r="F89" s="25">
        <v>1.5407516971972542E-2</v>
      </c>
      <c r="G89" s="2"/>
      <c r="H89" s="2"/>
    </row>
    <row r="90" spans="1:9" x14ac:dyDescent="0.35">
      <c r="A90" s="41" t="s">
        <v>67</v>
      </c>
      <c r="B90" s="25">
        <v>0.33235081816021023</v>
      </c>
      <c r="C90" s="25">
        <v>0.2711621391009274</v>
      </c>
      <c r="D90" s="25">
        <v>0.11835967065478009</v>
      </c>
      <c r="E90" s="25">
        <v>0.28820116477885743</v>
      </c>
      <c r="F90" s="25">
        <v>6.6848273150171477E-3</v>
      </c>
      <c r="G90" s="2"/>
      <c r="H90" s="2"/>
    </row>
    <row r="91" spans="1:9" x14ac:dyDescent="0.35">
      <c r="A91" s="42"/>
      <c r="B91" s="25"/>
      <c r="C91" s="25"/>
      <c r="D91" s="25"/>
      <c r="E91" s="25"/>
      <c r="F91" s="25"/>
      <c r="G91" s="2"/>
      <c r="H91" s="2"/>
      <c r="I91" s="2"/>
    </row>
    <row r="92" spans="1:9" ht="21" x14ac:dyDescent="0.5">
      <c r="A92" s="132" t="s">
        <v>74</v>
      </c>
      <c r="B92" s="132"/>
      <c r="C92" s="132"/>
      <c r="D92" s="132"/>
      <c r="E92" s="132"/>
      <c r="F92" s="132"/>
      <c r="G92" s="132"/>
      <c r="H92" s="2"/>
      <c r="I92" s="2"/>
    </row>
    <row r="93" spans="1:9" x14ac:dyDescent="0.35">
      <c r="A93" t="s">
        <v>75</v>
      </c>
      <c r="B93" s="25" t="s">
        <v>4</v>
      </c>
      <c r="C93" s="25" t="s">
        <v>5</v>
      </c>
      <c r="D93" s="25" t="s">
        <v>3</v>
      </c>
      <c r="E93" s="25" t="s">
        <v>76</v>
      </c>
      <c r="F93" s="2"/>
      <c r="H93" s="2"/>
      <c r="I93" s="2"/>
    </row>
    <row r="94" spans="1:9" x14ac:dyDescent="0.35">
      <c r="A94" t="s">
        <v>77</v>
      </c>
      <c r="B94" s="44">
        <v>0.53588095865156704</v>
      </c>
      <c r="C94" s="25">
        <v>0.75200072952763086</v>
      </c>
      <c r="D94" s="44">
        <v>0.7981459525756337</v>
      </c>
      <c r="E94" s="44">
        <v>0.68998885071026916</v>
      </c>
      <c r="F94" s="2"/>
      <c r="G94" s="24"/>
      <c r="H94" s="2"/>
      <c r="I94" s="2"/>
    </row>
    <row r="95" spans="1:9" x14ac:dyDescent="0.35">
      <c r="A95" s="32" t="s">
        <v>78</v>
      </c>
      <c r="B95" s="44">
        <v>0.39429766238268843</v>
      </c>
      <c r="C95" s="25">
        <v>0.2041300320507361</v>
      </c>
      <c r="D95" s="44">
        <v>0.16265126737530664</v>
      </c>
      <c r="E95" s="44">
        <v>0.25879623274056163</v>
      </c>
      <c r="F95" s="2"/>
      <c r="H95" s="2"/>
      <c r="I95" s="2"/>
    </row>
    <row r="96" spans="1:9" x14ac:dyDescent="0.35">
      <c r="A96" t="s">
        <v>79</v>
      </c>
      <c r="B96" s="44">
        <v>6.8501448511983143E-2</v>
      </c>
      <c r="C96" s="25">
        <v>4.1524712748495347E-2</v>
      </c>
      <c r="D96" s="44">
        <v>3.9202780049059686E-2</v>
      </c>
      <c r="E96" s="44">
        <v>5.1214916549169251E-2</v>
      </c>
      <c r="F96" s="2"/>
      <c r="H96" s="2"/>
      <c r="I96" s="2"/>
    </row>
    <row r="97" spans="1:9" x14ac:dyDescent="0.35">
      <c r="I97" s="2"/>
    </row>
    <row r="98" spans="1:9" x14ac:dyDescent="0.35">
      <c r="I98" s="2"/>
    </row>
    <row r="99" spans="1:9" ht="21" x14ac:dyDescent="0.5">
      <c r="A99" s="130" t="s">
        <v>80</v>
      </c>
      <c r="B99" s="130"/>
      <c r="C99" s="130"/>
      <c r="D99" s="130"/>
      <c r="E99" s="130"/>
      <c r="F99" s="130"/>
      <c r="G99" s="130"/>
      <c r="H99" s="2"/>
      <c r="I99" s="2"/>
    </row>
    <row r="100" spans="1:9" x14ac:dyDescent="0.35">
      <c r="A100" s="32" t="s">
        <v>49</v>
      </c>
      <c r="B100" s="25" t="s">
        <v>81</v>
      </c>
      <c r="C100" s="25" t="s">
        <v>82</v>
      </c>
      <c r="D100" s="25" t="s">
        <v>83</v>
      </c>
      <c r="E100" s="25" t="s">
        <v>84</v>
      </c>
      <c r="F100" s="25" t="s">
        <v>85</v>
      </c>
      <c r="G100" s="25" t="s">
        <v>86</v>
      </c>
      <c r="H100" s="2"/>
    </row>
    <row r="101" spans="1:9" x14ac:dyDescent="0.35">
      <c r="A101" s="35">
        <v>2024</v>
      </c>
      <c r="B101" s="25">
        <v>0.61697566118970215</v>
      </c>
      <c r="C101" s="25">
        <v>7.4791318864774622E-2</v>
      </c>
      <c r="D101" s="25">
        <v>0.10230501127610345</v>
      </c>
      <c r="E101" s="25">
        <v>8.2828105321735047E-3</v>
      </c>
      <c r="F101" s="25">
        <v>2.3161409366488007E-2</v>
      </c>
      <c r="G101" s="25">
        <v>0.17448378877075829</v>
      </c>
      <c r="H101" s="2"/>
    </row>
    <row r="102" spans="1:9" x14ac:dyDescent="0.35">
      <c r="A102" s="35" t="s">
        <v>13</v>
      </c>
      <c r="B102" s="25">
        <v>0.54</v>
      </c>
      <c r="C102" s="25">
        <v>0.12</v>
      </c>
      <c r="D102" s="25">
        <v>0.15</v>
      </c>
      <c r="E102" s="25">
        <v>0.03</v>
      </c>
      <c r="F102" s="25">
        <v>0.04</v>
      </c>
      <c r="G102" s="25">
        <v>0.11</v>
      </c>
      <c r="H102" s="2"/>
    </row>
    <row r="103" spans="1:9" x14ac:dyDescent="0.35">
      <c r="A103" s="35" t="s">
        <v>14</v>
      </c>
      <c r="B103" s="25">
        <v>0.48888976868943812</v>
      </c>
      <c r="C103" s="25">
        <v>0.12211851573248345</v>
      </c>
      <c r="D103" s="25">
        <v>2.4031752001821186E-2</v>
      </c>
      <c r="E103" s="25">
        <v>5.3725020537844073E-2</v>
      </c>
      <c r="F103" s="25">
        <v>6.812625577781517E-2</v>
      </c>
      <c r="G103" s="25">
        <v>0.24310868726059803</v>
      </c>
      <c r="H103" s="2"/>
    </row>
    <row r="104" spans="1:9" x14ac:dyDescent="0.35">
      <c r="A104" s="35">
        <v>2021</v>
      </c>
      <c r="B104" s="25">
        <v>0.4</v>
      </c>
      <c r="C104" s="25">
        <v>0.08</v>
      </c>
      <c r="D104" s="25">
        <v>7.0000000000000007E-2</v>
      </c>
      <c r="E104" s="25">
        <v>0.09</v>
      </c>
      <c r="F104" s="25">
        <v>0.18261156912752816</v>
      </c>
      <c r="G104" s="25">
        <v>0.19410952288152108</v>
      </c>
      <c r="H104" s="2"/>
    </row>
    <row r="105" spans="1:9" x14ac:dyDescent="0.35">
      <c r="A105" s="33">
        <v>2020</v>
      </c>
      <c r="B105" s="25">
        <v>0.45478330738713402</v>
      </c>
      <c r="C105" s="25">
        <v>8.2699743885903676E-2</v>
      </c>
      <c r="D105" s="25">
        <v>4.3654898809822727E-2</v>
      </c>
      <c r="E105" s="25">
        <v>5.5712348716918596E-2</v>
      </c>
      <c r="F105" s="25">
        <v>0.18330738713403305</v>
      </c>
      <c r="G105" s="25">
        <v>0.17984231406618792</v>
      </c>
      <c r="H105" s="2"/>
    </row>
    <row r="106" spans="1:9" x14ac:dyDescent="0.35">
      <c r="A106" s="33">
        <v>2019</v>
      </c>
      <c r="B106" s="25">
        <v>0.56999999999999995</v>
      </c>
      <c r="C106" s="25">
        <v>7.0000000000000007E-2</v>
      </c>
      <c r="D106" s="25">
        <v>0.03</v>
      </c>
      <c r="E106" s="25">
        <v>0.05</v>
      </c>
      <c r="F106" s="25">
        <v>0.09</v>
      </c>
      <c r="G106" s="25">
        <v>0.19</v>
      </c>
      <c r="H106" s="2"/>
    </row>
    <row r="107" spans="1:9" x14ac:dyDescent="0.35">
      <c r="A107" s="33">
        <v>2018</v>
      </c>
      <c r="B107" s="25">
        <v>0.48</v>
      </c>
      <c r="C107" s="25">
        <v>7.0000000000000007E-2</v>
      </c>
      <c r="D107" s="25">
        <v>0.03</v>
      </c>
      <c r="E107" s="25">
        <v>0.08</v>
      </c>
      <c r="F107" s="25">
        <v>0.04</v>
      </c>
      <c r="G107" s="25">
        <v>0.25</v>
      </c>
      <c r="H107" s="2"/>
    </row>
    <row r="108" spans="1:9" x14ac:dyDescent="0.35">
      <c r="A108" s="33">
        <v>2017</v>
      </c>
      <c r="B108" s="25">
        <v>0.5123241813125996</v>
      </c>
      <c r="C108" s="25">
        <v>6.4137423010023648E-2</v>
      </c>
      <c r="D108" s="25">
        <v>3.1706178867432613E-2</v>
      </c>
      <c r="E108" s="25">
        <v>0.10374218530045856</v>
      </c>
      <c r="F108" s="25">
        <v>2.5068746215583505E-2</v>
      </c>
      <c r="G108" s="25">
        <v>0.26302128529390212</v>
      </c>
      <c r="H108" s="2"/>
    </row>
    <row r="109" spans="1:9" x14ac:dyDescent="0.35">
      <c r="A109" s="33">
        <v>2016</v>
      </c>
      <c r="B109" s="25">
        <v>0.44</v>
      </c>
      <c r="C109" s="25">
        <v>0.09</v>
      </c>
      <c r="D109" s="25">
        <v>0.05</v>
      </c>
      <c r="E109" s="25">
        <v>0.08</v>
      </c>
      <c r="F109" s="25">
        <v>0.05</v>
      </c>
      <c r="G109" s="25">
        <v>0.28999999999999998</v>
      </c>
      <c r="H109" s="2"/>
    </row>
    <row r="110" spans="1:9" x14ac:dyDescent="0.35">
      <c r="A110" s="33">
        <v>2015</v>
      </c>
      <c r="B110" s="25">
        <v>0.33</v>
      </c>
      <c r="C110" s="25">
        <v>0.09</v>
      </c>
      <c r="D110" s="25">
        <v>0.03</v>
      </c>
      <c r="E110" s="25">
        <v>0.16</v>
      </c>
      <c r="F110" s="25">
        <v>0.05</v>
      </c>
      <c r="G110" s="25">
        <v>0.34</v>
      </c>
      <c r="H110" s="2"/>
    </row>
    <row r="111" spans="1:9" x14ac:dyDescent="0.35">
      <c r="A111" s="33">
        <v>2014</v>
      </c>
      <c r="B111" s="25">
        <v>0.28999999999999998</v>
      </c>
      <c r="C111" s="25">
        <v>0.14000000000000001</v>
      </c>
      <c r="D111" s="25">
        <v>0.04</v>
      </c>
      <c r="E111" s="25">
        <v>0.16</v>
      </c>
      <c r="F111" s="25">
        <v>7.0000000000000007E-2</v>
      </c>
      <c r="G111" s="25">
        <v>0.3</v>
      </c>
      <c r="H111" s="2"/>
    </row>
    <row r="112" spans="1:9" x14ac:dyDescent="0.35">
      <c r="F112" s="30"/>
      <c r="G112" s="30"/>
      <c r="H112" s="2"/>
      <c r="I112" s="2"/>
    </row>
    <row r="113" spans="1:13" ht="21" x14ac:dyDescent="0.5">
      <c r="A113" s="130" t="s">
        <v>87</v>
      </c>
      <c r="B113" s="130"/>
      <c r="C113" s="130"/>
      <c r="D113" s="130"/>
      <c r="E113" s="130"/>
      <c r="F113" s="130"/>
      <c r="G113" s="130"/>
      <c r="H113" s="2"/>
      <c r="I113" s="2"/>
    </row>
    <row r="114" spans="1:13" x14ac:dyDescent="0.35">
      <c r="A114" s="32" t="s">
        <v>49</v>
      </c>
      <c r="B114" s="32" t="s">
        <v>12</v>
      </c>
      <c r="C114" s="32" t="s">
        <v>13</v>
      </c>
      <c r="D114" s="32" t="s">
        <v>14</v>
      </c>
      <c r="E114" s="32" t="s">
        <v>15</v>
      </c>
      <c r="F114" s="32" t="s">
        <v>16</v>
      </c>
      <c r="G114" s="45" t="s">
        <v>17</v>
      </c>
      <c r="H114" s="45" t="s">
        <v>18</v>
      </c>
      <c r="I114" s="45" t="s">
        <v>19</v>
      </c>
      <c r="J114" s="45" t="s">
        <v>20</v>
      </c>
      <c r="K114" s="45" t="s">
        <v>21</v>
      </c>
      <c r="L114" s="45" t="s">
        <v>22</v>
      </c>
      <c r="M114" s="2"/>
    </row>
    <row r="115" spans="1:13" x14ac:dyDescent="0.35">
      <c r="A115" s="32" t="s">
        <v>88</v>
      </c>
      <c r="B115" s="46">
        <v>0.87168718085665964</v>
      </c>
      <c r="C115" s="47">
        <v>0.76</v>
      </c>
      <c r="D115" s="23">
        <v>0.69788125675690738</v>
      </c>
      <c r="E115" s="44">
        <v>0.65673614553170023</v>
      </c>
      <c r="F115" s="44">
        <v>0.64</v>
      </c>
      <c r="G115" s="44">
        <v>0.64</v>
      </c>
      <c r="H115" s="48">
        <v>0.73</v>
      </c>
      <c r="I115" s="48">
        <v>0.71</v>
      </c>
      <c r="J115" s="48">
        <v>0.62</v>
      </c>
      <c r="K115" s="48">
        <v>0.63</v>
      </c>
      <c r="L115" s="48">
        <v>0.55000000000000004</v>
      </c>
      <c r="M115" s="2"/>
    </row>
    <row r="116" spans="1:13" x14ac:dyDescent="0.35">
      <c r="A116" s="32" t="s">
        <v>89</v>
      </c>
      <c r="B116" s="46">
        <v>0.12831281914334036</v>
      </c>
      <c r="C116" s="47">
        <v>0.24</v>
      </c>
      <c r="D116" s="23">
        <v>0.30211874324309262</v>
      </c>
      <c r="E116" s="44">
        <v>0.34326385446829971</v>
      </c>
      <c r="F116" s="44">
        <v>0.36</v>
      </c>
      <c r="G116" s="44">
        <v>0.36</v>
      </c>
      <c r="H116" s="48">
        <v>0.27</v>
      </c>
      <c r="I116" s="48">
        <v>0.28999999999999998</v>
      </c>
      <c r="J116" s="48">
        <v>0.38</v>
      </c>
      <c r="K116" s="48">
        <v>0.37</v>
      </c>
      <c r="L116" s="48">
        <v>0.45</v>
      </c>
      <c r="M116" s="2"/>
    </row>
    <row r="117" spans="1:13" x14ac:dyDescent="0.35">
      <c r="A117" s="32" t="s">
        <v>90</v>
      </c>
      <c r="B117" s="32" t="s">
        <v>91</v>
      </c>
      <c r="C117" s="32" t="s">
        <v>92</v>
      </c>
      <c r="D117" s="49" t="s">
        <v>93</v>
      </c>
      <c r="E117" s="49" t="s">
        <v>94</v>
      </c>
      <c r="F117" s="49" t="s">
        <v>95</v>
      </c>
      <c r="G117" s="50" t="s">
        <v>96</v>
      </c>
      <c r="H117" s="50" t="s">
        <v>97</v>
      </c>
      <c r="I117" s="48" t="s">
        <v>98</v>
      </c>
      <c r="J117" s="48"/>
      <c r="K117" s="48"/>
      <c r="L117" s="50"/>
    </row>
    <row r="202" s="1" customFormat="1" x14ac:dyDescent="0.35"/>
    <row r="226" s="1" customFormat="1" x14ac:dyDescent="0.35"/>
    <row r="240" s="1" customFormat="1" x14ac:dyDescent="0.35"/>
  </sheetData>
  <mergeCells count="8">
    <mergeCell ref="A99:G99"/>
    <mergeCell ref="A113:G113"/>
    <mergeCell ref="A1:E1"/>
    <mergeCell ref="A17:G17"/>
    <mergeCell ref="A46:G46"/>
    <mergeCell ref="A62:G62"/>
    <mergeCell ref="A79:G79"/>
    <mergeCell ref="A92:G92"/>
  </mergeCells>
  <pageMargins left="0.7" right="0.7" top="0.75" bottom="0.75" header="0.3" footer="0.3"/>
  <tableParts count="7">
    <tablePart r:id="rId1"/>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A1C3B-99E1-4FC1-9704-A0BDCAF15285}">
  <dimension ref="A1:O95"/>
  <sheetViews>
    <sheetView topLeftCell="A26" workbookViewId="0">
      <selection activeCell="C39" sqref="C39"/>
    </sheetView>
  </sheetViews>
  <sheetFormatPr defaultColWidth="8.7265625" defaultRowHeight="14.5" x14ac:dyDescent="0.35"/>
  <cols>
    <col min="1" max="1" width="38.1796875" customWidth="1"/>
    <col min="2" max="2" width="14.453125" customWidth="1"/>
    <col min="3" max="3" width="15.453125" customWidth="1"/>
    <col min="5" max="5" width="8.54296875" customWidth="1"/>
    <col min="6" max="6" width="43.26953125" customWidth="1"/>
    <col min="7" max="7" width="19.1796875" customWidth="1"/>
    <col min="8" max="8" width="27.7265625" customWidth="1"/>
    <col min="10" max="10" width="11.453125" customWidth="1"/>
    <col min="11" max="11" width="48.453125" customWidth="1"/>
    <col min="12" max="12" width="22.26953125" customWidth="1"/>
    <col min="13" max="13" width="12.1796875" customWidth="1"/>
  </cols>
  <sheetData>
    <row r="1" spans="1:15" ht="21" x14ac:dyDescent="0.5">
      <c r="A1" s="51"/>
      <c r="B1" s="1"/>
      <c r="C1" s="1"/>
    </row>
    <row r="2" spans="1:15" ht="21.5" thickBot="1" x14ac:dyDescent="0.55000000000000004">
      <c r="A2" s="133" t="s">
        <v>99</v>
      </c>
      <c r="B2" s="133"/>
      <c r="C2" s="133"/>
      <c r="D2" s="52"/>
      <c r="E2" s="52"/>
      <c r="F2" s="134" t="s">
        <v>100</v>
      </c>
      <c r="G2" s="134"/>
      <c r="H2" s="134"/>
      <c r="I2" s="53"/>
      <c r="J2" s="54"/>
      <c r="K2" s="135" t="s">
        <v>101</v>
      </c>
      <c r="L2" s="135"/>
      <c r="M2" s="135"/>
      <c r="N2" s="55"/>
      <c r="O2" s="55"/>
    </row>
    <row r="3" spans="1:15" ht="16.5" thickBot="1" x14ac:dyDescent="0.45">
      <c r="A3" s="56" t="s">
        <v>11</v>
      </c>
      <c r="B3" s="57" t="s">
        <v>102</v>
      </c>
      <c r="C3" s="58" t="s">
        <v>103</v>
      </c>
      <c r="F3" s="59" t="s">
        <v>11</v>
      </c>
      <c r="G3" s="59" t="s">
        <v>102</v>
      </c>
      <c r="H3" s="60" t="s">
        <v>104</v>
      </c>
      <c r="K3" s="61" t="s">
        <v>11</v>
      </c>
      <c r="L3" s="62" t="s">
        <v>102</v>
      </c>
      <c r="M3" s="63" t="s">
        <v>104</v>
      </c>
    </row>
    <row r="4" spans="1:15" s="72" customFormat="1" ht="15" thickBot="1" x14ac:dyDescent="0.4">
      <c r="A4" s="64" t="s">
        <v>4</v>
      </c>
      <c r="B4" s="65">
        <f>SUM(B5:B16)</f>
        <v>614961</v>
      </c>
      <c r="C4" s="66">
        <f>B4/$B$48</f>
        <v>0.37309980051545644</v>
      </c>
      <c r="D4" s="67"/>
      <c r="E4" s="67"/>
      <c r="F4" s="65" t="s">
        <v>4</v>
      </c>
      <c r="G4" s="65">
        <f>SUM(G5:G16)</f>
        <v>586272</v>
      </c>
      <c r="H4" s="68">
        <f>G4/$G$48</f>
        <v>0.395731057427956</v>
      </c>
      <c r="I4" s="67"/>
      <c r="J4" s="67"/>
      <c r="K4" s="69" t="s">
        <v>4</v>
      </c>
      <c r="L4" s="70">
        <f>SUM(L5:L16)</f>
        <v>28689</v>
      </c>
      <c r="M4" s="71">
        <f>L4/$L$48</f>
        <v>0.1722514755062953</v>
      </c>
    </row>
    <row r="5" spans="1:15" x14ac:dyDescent="0.35">
      <c r="A5" s="73" t="s">
        <v>23</v>
      </c>
      <c r="B5" s="74">
        <v>130202</v>
      </c>
      <c r="C5" s="75">
        <v>0.21172399550540602</v>
      </c>
      <c r="D5" s="76"/>
      <c r="E5" s="76"/>
      <c r="F5" s="77" t="s">
        <v>23</v>
      </c>
      <c r="G5" s="74">
        <v>120265</v>
      </c>
      <c r="H5" s="75">
        <v>0.20513515910703564</v>
      </c>
      <c r="I5" s="76"/>
      <c r="J5" s="76"/>
      <c r="K5" s="78" t="s">
        <v>23</v>
      </c>
      <c r="L5" s="79">
        <v>9937</v>
      </c>
      <c r="M5" s="80">
        <v>0.34636968873087248</v>
      </c>
    </row>
    <row r="6" spans="1:15" x14ac:dyDescent="0.35">
      <c r="A6" s="73" t="s">
        <v>24</v>
      </c>
      <c r="B6" s="74">
        <v>124180</v>
      </c>
      <c r="C6" s="75">
        <v>0.20193150459947867</v>
      </c>
      <c r="D6" s="76"/>
      <c r="E6" s="76"/>
      <c r="F6" s="77" t="s">
        <v>24</v>
      </c>
      <c r="G6" s="74">
        <v>118082</v>
      </c>
      <c r="H6" s="75">
        <v>0.20141163146116478</v>
      </c>
      <c r="I6" s="76"/>
      <c r="J6" s="76"/>
      <c r="K6" s="81" t="s">
        <v>105</v>
      </c>
      <c r="L6" s="82">
        <v>6349</v>
      </c>
      <c r="M6" s="83">
        <v>0.22130433267105859</v>
      </c>
    </row>
    <row r="7" spans="1:15" x14ac:dyDescent="0.35">
      <c r="A7" s="73" t="s">
        <v>106</v>
      </c>
      <c r="B7" s="74">
        <v>110335</v>
      </c>
      <c r="C7" s="75">
        <v>0.17941788178437332</v>
      </c>
      <c r="D7" s="76"/>
      <c r="E7" s="76"/>
      <c r="F7" s="77" t="s">
        <v>106</v>
      </c>
      <c r="G7" s="74">
        <v>107363</v>
      </c>
      <c r="H7" s="75">
        <v>0.18312830904426614</v>
      </c>
      <c r="I7" s="76"/>
      <c r="J7" s="76"/>
      <c r="K7" s="84" t="s">
        <v>24</v>
      </c>
      <c r="L7" s="85">
        <v>6098</v>
      </c>
      <c r="M7" s="86">
        <v>0.21255533479730906</v>
      </c>
    </row>
    <row r="8" spans="1:15" x14ac:dyDescent="0.35">
      <c r="A8" s="73" t="s">
        <v>105</v>
      </c>
      <c r="B8" s="74">
        <v>90032</v>
      </c>
      <c r="C8" s="75">
        <v>0.14640278001369192</v>
      </c>
      <c r="D8" s="76"/>
      <c r="E8" s="76"/>
      <c r="F8" s="77" t="s">
        <v>105</v>
      </c>
      <c r="G8" s="74">
        <v>83683</v>
      </c>
      <c r="H8" s="75">
        <v>0.14273750068227717</v>
      </c>
      <c r="I8" s="76"/>
      <c r="J8" s="76"/>
      <c r="K8" s="81" t="s">
        <v>106</v>
      </c>
      <c r="L8" s="82">
        <v>2972</v>
      </c>
      <c r="M8" s="83">
        <v>0.10359371187563178</v>
      </c>
    </row>
    <row r="9" spans="1:15" x14ac:dyDescent="0.35">
      <c r="A9" s="73" t="s">
        <v>34</v>
      </c>
      <c r="B9" s="74">
        <v>39817</v>
      </c>
      <c r="C9" s="75">
        <v>6.4747195350599474E-2</v>
      </c>
      <c r="D9" s="76"/>
      <c r="E9" s="76"/>
      <c r="F9" s="77" t="s">
        <v>34</v>
      </c>
      <c r="G9" s="74">
        <v>39430</v>
      </c>
      <c r="H9" s="75">
        <v>6.7255471862889576E-2</v>
      </c>
      <c r="I9" s="76"/>
      <c r="J9" s="76"/>
      <c r="K9" s="84" t="s">
        <v>39</v>
      </c>
      <c r="L9" s="85">
        <v>924</v>
      </c>
      <c r="M9" s="86">
        <v>3.2207466276273133E-2</v>
      </c>
    </row>
    <row r="10" spans="1:15" x14ac:dyDescent="0.35">
      <c r="A10" s="73" t="s">
        <v>36</v>
      </c>
      <c r="B10" s="74">
        <v>36288</v>
      </c>
      <c r="C10" s="75">
        <v>5.9008620058832999E-2</v>
      </c>
      <c r="D10" s="76"/>
      <c r="E10" s="76"/>
      <c r="F10" s="77" t="s">
        <v>36</v>
      </c>
      <c r="G10" s="74">
        <v>35551</v>
      </c>
      <c r="H10" s="75">
        <v>6.0639089023524918E-2</v>
      </c>
      <c r="I10" s="76"/>
      <c r="J10" s="76"/>
      <c r="K10" s="81" t="s">
        <v>36</v>
      </c>
      <c r="L10" s="82">
        <v>737</v>
      </c>
      <c r="M10" s="83">
        <v>2.5689288577503574E-2</v>
      </c>
    </row>
    <row r="11" spans="1:15" x14ac:dyDescent="0.35">
      <c r="A11" s="73" t="s">
        <v>39</v>
      </c>
      <c r="B11" s="74">
        <v>30958</v>
      </c>
      <c r="C11" s="75">
        <v>5.034140376381592E-2</v>
      </c>
      <c r="D11" s="76"/>
      <c r="E11" s="76"/>
      <c r="F11" s="77" t="s">
        <v>39</v>
      </c>
      <c r="G11" s="74">
        <v>30034</v>
      </c>
      <c r="H11" s="75">
        <v>5.1228781180066588E-2</v>
      </c>
      <c r="I11" s="76"/>
      <c r="J11" s="76"/>
      <c r="K11" s="84" t="s">
        <v>55</v>
      </c>
      <c r="L11" s="85">
        <v>550</v>
      </c>
      <c r="M11" s="86">
        <v>1.9171110878734011E-2</v>
      </c>
    </row>
    <row r="12" spans="1:15" x14ac:dyDescent="0.35">
      <c r="A12" s="73" t="s">
        <v>107</v>
      </c>
      <c r="B12" s="74">
        <v>16355</v>
      </c>
      <c r="C12" s="75">
        <v>2.6595182458725025E-2</v>
      </c>
      <c r="D12" s="76"/>
      <c r="E12" s="76"/>
      <c r="F12" s="77" t="s">
        <v>107</v>
      </c>
      <c r="G12" s="74">
        <v>16102</v>
      </c>
      <c r="H12" s="75">
        <v>2.7465067408984224E-2</v>
      </c>
      <c r="I12" s="76"/>
      <c r="J12" s="76"/>
      <c r="K12" s="81" t="s">
        <v>108</v>
      </c>
      <c r="L12" s="82">
        <v>476</v>
      </c>
      <c r="M12" s="83">
        <v>1.6591725051413434E-2</v>
      </c>
    </row>
    <row r="13" spans="1:15" x14ac:dyDescent="0.35">
      <c r="A13" s="73" t="s">
        <v>109</v>
      </c>
      <c r="B13" s="74">
        <v>12873</v>
      </c>
      <c r="C13" s="75">
        <v>2.093303477781518E-2</v>
      </c>
      <c r="D13" s="76"/>
      <c r="E13" s="76"/>
      <c r="F13" s="77" t="s">
        <v>109</v>
      </c>
      <c r="G13" s="74">
        <v>12873</v>
      </c>
      <c r="H13" s="75">
        <v>2.195738496806943E-2</v>
      </c>
      <c r="I13" s="76"/>
      <c r="J13" s="76"/>
      <c r="K13" s="84" t="s">
        <v>34</v>
      </c>
      <c r="L13" s="85">
        <v>387</v>
      </c>
      <c r="M13" s="86">
        <v>1.3489490745581931E-2</v>
      </c>
    </row>
    <row r="14" spans="1:15" x14ac:dyDescent="0.35">
      <c r="A14" s="73" t="s">
        <v>108</v>
      </c>
      <c r="B14" s="74">
        <v>11355</v>
      </c>
      <c r="C14" s="75">
        <v>1.8464585559084236E-2</v>
      </c>
      <c r="D14" s="76"/>
      <c r="E14" s="76"/>
      <c r="F14" s="77" t="s">
        <v>108</v>
      </c>
      <c r="G14" s="74">
        <v>10879</v>
      </c>
      <c r="H14" s="75">
        <v>1.8556233284209377E-2</v>
      </c>
      <c r="I14" s="76"/>
      <c r="J14" s="76"/>
      <c r="K14" s="81" t="s">
        <v>107</v>
      </c>
      <c r="L14" s="82">
        <v>253</v>
      </c>
      <c r="M14" s="83">
        <v>8.8187110042176452E-3</v>
      </c>
    </row>
    <row r="15" spans="1:15" x14ac:dyDescent="0.35">
      <c r="A15" s="73" t="s">
        <v>55</v>
      </c>
      <c r="B15" s="74">
        <v>11162</v>
      </c>
      <c r="C15" s="75">
        <v>1.8150744518758099E-2</v>
      </c>
      <c r="D15" s="76"/>
      <c r="E15" s="76"/>
      <c r="F15" s="77" t="s">
        <v>55</v>
      </c>
      <c r="G15" s="74">
        <v>10612</v>
      </c>
      <c r="H15" s="75">
        <v>1.8100813274384585E-2</v>
      </c>
      <c r="I15" s="76"/>
      <c r="J15" s="76"/>
      <c r="K15" s="84" t="s">
        <v>110</v>
      </c>
      <c r="L15" s="85">
        <v>6</v>
      </c>
      <c r="M15" s="86">
        <v>2.0913939140437102E-4</v>
      </c>
    </row>
    <row r="16" spans="1:15" ht="15" thickBot="1" x14ac:dyDescent="0.4">
      <c r="A16" s="73" t="s">
        <v>110</v>
      </c>
      <c r="B16" s="74">
        <v>1404</v>
      </c>
      <c r="C16" s="75">
        <v>2.2830716094191339E-3</v>
      </c>
      <c r="D16" s="76"/>
      <c r="E16" s="76"/>
      <c r="F16" s="77" t="s">
        <v>110</v>
      </c>
      <c r="G16" s="74">
        <v>1398</v>
      </c>
      <c r="H16" s="75">
        <v>2.3845587031275585E-3</v>
      </c>
      <c r="I16" s="76"/>
      <c r="J16" s="76"/>
      <c r="K16" s="87" t="s">
        <v>109</v>
      </c>
      <c r="L16" s="88">
        <v>0</v>
      </c>
      <c r="M16" s="89">
        <v>0</v>
      </c>
    </row>
    <row r="17" spans="1:14" s="96" customFormat="1" ht="15" thickBot="1" x14ac:dyDescent="0.4">
      <c r="A17" s="90" t="s">
        <v>5</v>
      </c>
      <c r="B17" s="91">
        <f>SUM(B18:B29)</f>
        <v>485176</v>
      </c>
      <c r="C17" s="92">
        <f>B17/$B$48</f>
        <v>0.29435861593643675</v>
      </c>
      <c r="D17" s="93"/>
      <c r="E17" s="93"/>
      <c r="F17" s="94" t="s">
        <v>5</v>
      </c>
      <c r="G17" s="94">
        <f>SUM(G18:G29)</f>
        <v>478324</v>
      </c>
      <c r="H17" s="95">
        <f>G17/$G$48</f>
        <v>0.32286662558193063</v>
      </c>
      <c r="I17" s="93"/>
      <c r="J17" s="93"/>
      <c r="K17" s="94" t="s">
        <v>5</v>
      </c>
      <c r="L17" s="94">
        <f>SUM(L18:L29)</f>
        <v>6648</v>
      </c>
      <c r="M17" s="95">
        <f>L17/$L$48</f>
        <v>3.99152221815278E-2</v>
      </c>
    </row>
    <row r="18" spans="1:14" ht="18" customHeight="1" x14ac:dyDescent="0.35">
      <c r="A18" s="97" t="s">
        <v>27</v>
      </c>
      <c r="B18" s="76">
        <v>93496</v>
      </c>
      <c r="C18" s="98">
        <v>0.19270532755123915</v>
      </c>
      <c r="D18" s="76"/>
      <c r="E18" s="76"/>
      <c r="F18" s="99" t="s">
        <v>27</v>
      </c>
      <c r="G18" s="76">
        <v>91540</v>
      </c>
      <c r="H18" s="98">
        <v>0.19137655647636331</v>
      </c>
      <c r="I18" s="76"/>
      <c r="J18" s="76"/>
      <c r="K18" s="99" t="s">
        <v>27</v>
      </c>
      <c r="L18" s="76">
        <v>1956</v>
      </c>
      <c r="M18" s="98">
        <v>0.28546409807355516</v>
      </c>
    </row>
    <row r="19" spans="1:14" x14ac:dyDescent="0.35">
      <c r="A19" s="100" t="s">
        <v>111</v>
      </c>
      <c r="B19" s="101">
        <v>68112</v>
      </c>
      <c r="C19" s="102">
        <v>0.14038616914274407</v>
      </c>
      <c r="D19" s="76"/>
      <c r="E19" s="76"/>
      <c r="F19" s="103" t="s">
        <v>111</v>
      </c>
      <c r="G19" s="101">
        <v>66807</v>
      </c>
      <c r="H19" s="102">
        <v>0.13966892733795502</v>
      </c>
      <c r="I19" s="76"/>
      <c r="J19" s="76"/>
      <c r="K19" s="103" t="s">
        <v>112</v>
      </c>
      <c r="L19" s="101">
        <v>1579</v>
      </c>
      <c r="M19" s="102">
        <v>0.23044366608289552</v>
      </c>
    </row>
    <row r="20" spans="1:14" x14ac:dyDescent="0.35">
      <c r="A20" s="97" t="s">
        <v>55</v>
      </c>
      <c r="B20" s="76">
        <v>54899</v>
      </c>
      <c r="C20" s="98">
        <v>0.11315275281547314</v>
      </c>
      <c r="D20" s="76"/>
      <c r="E20" s="76"/>
      <c r="F20" s="99" t="s">
        <v>55</v>
      </c>
      <c r="G20" s="76">
        <v>54899</v>
      </c>
      <c r="H20" s="98">
        <v>0.11477366805763457</v>
      </c>
      <c r="I20" s="76"/>
      <c r="J20" s="76"/>
      <c r="K20" s="99" t="s">
        <v>111</v>
      </c>
      <c r="L20" s="76">
        <v>1305</v>
      </c>
      <c r="M20" s="98">
        <v>0.19045534150612961</v>
      </c>
    </row>
    <row r="21" spans="1:14" ht="16.5" customHeight="1" x14ac:dyDescent="0.35">
      <c r="A21" s="100" t="s">
        <v>112</v>
      </c>
      <c r="B21" s="101">
        <v>53411</v>
      </c>
      <c r="C21" s="102">
        <v>0.110085824525533</v>
      </c>
      <c r="D21" s="76"/>
      <c r="E21" s="76"/>
      <c r="F21" s="103" t="s">
        <v>112</v>
      </c>
      <c r="G21" s="101">
        <v>51832</v>
      </c>
      <c r="H21" s="102">
        <v>0.10836169625609419</v>
      </c>
      <c r="I21" s="76"/>
      <c r="J21" s="76"/>
      <c r="K21" s="103" t="s">
        <v>37</v>
      </c>
      <c r="L21" s="101">
        <v>576</v>
      </c>
      <c r="M21" s="102">
        <v>8.4063047285464099E-2</v>
      </c>
    </row>
    <row r="22" spans="1:14" x14ac:dyDescent="0.35">
      <c r="A22" s="97" t="s">
        <v>33</v>
      </c>
      <c r="B22" s="76">
        <v>52123</v>
      </c>
      <c r="C22" s="98">
        <v>0.10743111777993965</v>
      </c>
      <c r="D22" s="76"/>
      <c r="E22" s="76"/>
      <c r="F22" s="99" t="s">
        <v>33</v>
      </c>
      <c r="G22" s="76">
        <v>51744</v>
      </c>
      <c r="H22" s="98">
        <v>0.1081777205408886</v>
      </c>
      <c r="I22" s="76"/>
      <c r="J22" s="76"/>
      <c r="K22" s="99" t="s">
        <v>38</v>
      </c>
      <c r="L22" s="76">
        <v>576</v>
      </c>
      <c r="M22" s="98">
        <v>8.4063047285464099E-2</v>
      </c>
    </row>
    <row r="23" spans="1:14" x14ac:dyDescent="0.35">
      <c r="A23" s="100" t="s">
        <v>106</v>
      </c>
      <c r="B23" s="101">
        <v>38439</v>
      </c>
      <c r="C23" s="102">
        <v>7.9226919715732022E-2</v>
      </c>
      <c r="D23" s="76"/>
      <c r="E23" s="76"/>
      <c r="F23" s="103" t="s">
        <v>106</v>
      </c>
      <c r="G23" s="101">
        <v>38179</v>
      </c>
      <c r="H23" s="102">
        <v>7.9818282168571925E-2</v>
      </c>
      <c r="I23" s="76"/>
      <c r="J23" s="76"/>
      <c r="K23" s="103" t="s">
        <v>33</v>
      </c>
      <c r="L23" s="101">
        <v>379</v>
      </c>
      <c r="M23" s="102">
        <v>5.5312317571511969E-2</v>
      </c>
    </row>
    <row r="24" spans="1:14" x14ac:dyDescent="0.35">
      <c r="A24" s="97" t="s">
        <v>37</v>
      </c>
      <c r="B24" s="76">
        <v>35007</v>
      </c>
      <c r="C24" s="98">
        <v>7.2153198014741043E-2</v>
      </c>
      <c r="D24" s="76"/>
      <c r="E24" s="76"/>
      <c r="F24" s="99" t="s">
        <v>37</v>
      </c>
      <c r="G24" s="76">
        <v>34431</v>
      </c>
      <c r="H24" s="98">
        <v>7.1982589207315539E-2</v>
      </c>
      <c r="I24" s="76"/>
      <c r="J24" s="76"/>
      <c r="K24" s="99" t="s">
        <v>106</v>
      </c>
      <c r="L24" s="76">
        <v>260</v>
      </c>
      <c r="M24" s="98">
        <v>3.7945125510799767E-2</v>
      </c>
    </row>
    <row r="25" spans="1:14" x14ac:dyDescent="0.35">
      <c r="A25" s="100" t="s">
        <v>38</v>
      </c>
      <c r="B25" s="101">
        <v>32578</v>
      </c>
      <c r="C25" s="102">
        <v>6.7146767358649231E-2</v>
      </c>
      <c r="D25" s="76"/>
      <c r="E25" s="76"/>
      <c r="F25" s="103" t="s">
        <v>38</v>
      </c>
      <c r="G25" s="101">
        <v>31798</v>
      </c>
      <c r="H25" s="102">
        <v>6.6477952183039118E-2</v>
      </c>
      <c r="I25" s="76"/>
      <c r="J25" s="76"/>
      <c r="K25" s="103" t="s">
        <v>113</v>
      </c>
      <c r="L25" s="101">
        <v>17</v>
      </c>
      <c r="M25" s="102">
        <v>2.4810274372446001E-3</v>
      </c>
    </row>
    <row r="26" spans="1:14" x14ac:dyDescent="0.35">
      <c r="A26" s="97" t="s">
        <v>43</v>
      </c>
      <c r="B26" s="76">
        <v>17746</v>
      </c>
      <c r="C26" s="98">
        <v>3.6576417629891007E-2</v>
      </c>
      <c r="D26" s="76"/>
      <c r="E26" s="76"/>
      <c r="F26" s="99" t="s">
        <v>43</v>
      </c>
      <c r="G26" s="76">
        <v>17746</v>
      </c>
      <c r="H26" s="98">
        <v>3.7100375477709668E-2</v>
      </c>
      <c r="I26" s="76"/>
      <c r="J26" s="76"/>
      <c r="K26" s="99" t="s">
        <v>55</v>
      </c>
      <c r="L26" s="76">
        <v>0</v>
      </c>
      <c r="M26" s="98">
        <v>0</v>
      </c>
    </row>
    <row r="27" spans="1:14" x14ac:dyDescent="0.35">
      <c r="A27" s="100" t="s">
        <v>114</v>
      </c>
      <c r="B27" s="101">
        <v>16875</v>
      </c>
      <c r="C27" s="102">
        <v>3.4781192804260723E-2</v>
      </c>
      <c r="D27" s="76"/>
      <c r="E27" s="76"/>
      <c r="F27" s="103" t="s">
        <v>114</v>
      </c>
      <c r="G27" s="101">
        <v>16875</v>
      </c>
      <c r="H27" s="102">
        <v>3.5279434023799766E-2</v>
      </c>
      <c r="I27" s="76"/>
      <c r="J27" s="76"/>
      <c r="K27" s="103" t="s">
        <v>43</v>
      </c>
      <c r="L27" s="101">
        <v>0</v>
      </c>
      <c r="M27" s="102">
        <v>0</v>
      </c>
    </row>
    <row r="28" spans="1:14" x14ac:dyDescent="0.35">
      <c r="A28" s="97" t="s">
        <v>113</v>
      </c>
      <c r="B28" s="76">
        <v>12340</v>
      </c>
      <c r="C28" s="98">
        <v>2.5434069286197174E-2</v>
      </c>
      <c r="D28" s="76"/>
      <c r="E28" s="76"/>
      <c r="F28" s="99" t="s">
        <v>113</v>
      </c>
      <c r="G28" s="76">
        <v>12323</v>
      </c>
      <c r="H28" s="98">
        <v>2.5762872028165011E-2</v>
      </c>
      <c r="I28" s="76"/>
      <c r="J28" s="76"/>
      <c r="K28" s="99" t="s">
        <v>114</v>
      </c>
      <c r="L28" s="76">
        <v>0</v>
      </c>
      <c r="M28" s="98">
        <v>0</v>
      </c>
    </row>
    <row r="29" spans="1:14" ht="15" thickBot="1" x14ac:dyDescent="0.4">
      <c r="A29" s="100" t="s">
        <v>115</v>
      </c>
      <c r="B29" s="101">
        <v>10150</v>
      </c>
      <c r="C29" s="102">
        <v>2.0920243375599782E-2</v>
      </c>
      <c r="D29" s="76"/>
      <c r="E29" s="76"/>
      <c r="F29" s="103" t="s">
        <v>115</v>
      </c>
      <c r="G29" s="101">
        <v>10150</v>
      </c>
      <c r="H29" s="102">
        <v>2.1219926242463268E-2</v>
      </c>
      <c r="I29" s="76"/>
      <c r="J29" s="76"/>
      <c r="K29" s="103" t="s">
        <v>115</v>
      </c>
      <c r="L29" s="101">
        <v>0</v>
      </c>
      <c r="M29" s="102">
        <v>0</v>
      </c>
    </row>
    <row r="30" spans="1:14" x14ac:dyDescent="0.35">
      <c r="A30" s="104" t="s">
        <v>3</v>
      </c>
      <c r="B30" s="105">
        <f>SUM(B31:B46)</f>
        <v>438990</v>
      </c>
      <c r="C30" s="106">
        <f>B30/$B$48</f>
        <v>0.26633734729239772</v>
      </c>
      <c r="D30" s="76"/>
      <c r="E30" s="76"/>
      <c r="F30" s="107" t="s">
        <v>3</v>
      </c>
      <c r="G30" s="105">
        <f>SUM(G31:G46)</f>
        <v>338185</v>
      </c>
      <c r="H30" s="106">
        <f>G30/$G$48</f>
        <v>0.22827340834335139</v>
      </c>
      <c r="I30" s="76"/>
      <c r="J30" s="76"/>
      <c r="K30" s="107" t="s">
        <v>3</v>
      </c>
      <c r="L30" s="105">
        <f>SUM(L31:L46)</f>
        <v>100805</v>
      </c>
      <c r="M30" s="106">
        <f>L30/$L$48</f>
        <v>0.60524277557294071</v>
      </c>
      <c r="N30" s="27"/>
    </row>
    <row r="31" spans="1:14" x14ac:dyDescent="0.35">
      <c r="A31" s="97" t="s">
        <v>26</v>
      </c>
      <c r="B31" s="76">
        <v>101976</v>
      </c>
      <c r="C31" s="98">
        <v>0.23229686325428825</v>
      </c>
      <c r="D31" s="76"/>
      <c r="E31" s="76"/>
      <c r="F31" s="99" t="s">
        <v>26</v>
      </c>
      <c r="G31" s="76">
        <v>83123</v>
      </c>
      <c r="H31" s="98">
        <v>0.24579150464982183</v>
      </c>
      <c r="I31" s="76"/>
      <c r="J31" s="76"/>
      <c r="K31" s="99" t="s">
        <v>55</v>
      </c>
      <c r="L31" s="76">
        <v>29861</v>
      </c>
      <c r="M31" s="98">
        <v>0.29622538564555329</v>
      </c>
    </row>
    <row r="32" spans="1:14" x14ac:dyDescent="0.35">
      <c r="A32" s="100" t="s">
        <v>28</v>
      </c>
      <c r="B32" s="101">
        <v>92293</v>
      </c>
      <c r="C32" s="102">
        <v>0.21023941319847833</v>
      </c>
      <c r="D32" s="76"/>
      <c r="E32" s="76"/>
      <c r="F32" s="103" t="s">
        <v>28</v>
      </c>
      <c r="G32" s="101">
        <v>67562</v>
      </c>
      <c r="H32" s="102">
        <v>0.19977822789301714</v>
      </c>
      <c r="I32" s="76"/>
      <c r="J32" s="76"/>
      <c r="K32" s="103" t="s">
        <v>28</v>
      </c>
      <c r="L32" s="101">
        <v>24731</v>
      </c>
      <c r="M32" s="102">
        <v>0.24533505282476067</v>
      </c>
    </row>
    <row r="33" spans="1:13" x14ac:dyDescent="0.35">
      <c r="A33" s="97" t="s">
        <v>31</v>
      </c>
      <c r="B33" s="76">
        <v>66522</v>
      </c>
      <c r="C33" s="98">
        <v>0.15153420351260849</v>
      </c>
      <c r="D33" s="76"/>
      <c r="E33" s="76"/>
      <c r="F33" s="99" t="s">
        <v>31</v>
      </c>
      <c r="G33" s="76">
        <v>60099</v>
      </c>
      <c r="H33" s="98">
        <v>0.1777104247675089</v>
      </c>
      <c r="I33" s="76"/>
      <c r="J33" s="76"/>
      <c r="K33" s="99" t="s">
        <v>26</v>
      </c>
      <c r="L33" s="76">
        <v>18853</v>
      </c>
      <c r="M33" s="98">
        <v>0.1870244531521254</v>
      </c>
    </row>
    <row r="34" spans="1:13" x14ac:dyDescent="0.35">
      <c r="A34" s="100" t="s">
        <v>55</v>
      </c>
      <c r="B34" s="101">
        <v>43060</v>
      </c>
      <c r="C34" s="102">
        <v>9.8088794733365223E-2</v>
      </c>
      <c r="D34" s="76"/>
      <c r="E34" s="76"/>
      <c r="F34" s="103" t="s">
        <v>106</v>
      </c>
      <c r="G34" s="101">
        <v>37653</v>
      </c>
      <c r="H34" s="102">
        <v>0.11133846858967725</v>
      </c>
      <c r="I34" s="76"/>
      <c r="J34" s="76"/>
      <c r="K34" s="103" t="s">
        <v>42</v>
      </c>
      <c r="L34" s="101">
        <v>17667</v>
      </c>
      <c r="M34" s="102">
        <v>0.17525916373195774</v>
      </c>
    </row>
    <row r="35" spans="1:13" x14ac:dyDescent="0.35">
      <c r="A35" s="97" t="s">
        <v>106</v>
      </c>
      <c r="B35" s="76">
        <v>37729</v>
      </c>
      <c r="C35" s="98">
        <v>8.594501013690517E-2</v>
      </c>
      <c r="D35" s="76"/>
      <c r="E35" s="76"/>
      <c r="F35" s="99" t="s">
        <v>105</v>
      </c>
      <c r="G35" s="76">
        <v>27469</v>
      </c>
      <c r="H35" s="98">
        <v>8.1224773422830701E-2</v>
      </c>
      <c r="I35" s="76"/>
      <c r="J35" s="76"/>
      <c r="K35" s="99" t="s">
        <v>31</v>
      </c>
      <c r="L35" s="76">
        <v>6423</v>
      </c>
      <c r="M35" s="98">
        <v>6.3717077525916377E-2</v>
      </c>
    </row>
    <row r="36" spans="1:13" x14ac:dyDescent="0.35">
      <c r="A36" s="100" t="s">
        <v>105</v>
      </c>
      <c r="B36" s="101">
        <v>27986</v>
      </c>
      <c r="C36" s="102">
        <v>6.3750882708034348E-2</v>
      </c>
      <c r="D36" s="76"/>
      <c r="E36" s="76"/>
      <c r="F36" s="103" t="s">
        <v>41</v>
      </c>
      <c r="G36" s="101">
        <v>19932</v>
      </c>
      <c r="H36" s="102">
        <v>5.8938155151766043E-2</v>
      </c>
      <c r="I36" s="76"/>
      <c r="J36" s="76"/>
      <c r="K36" s="103" t="s">
        <v>41</v>
      </c>
      <c r="L36" s="101">
        <v>1676</v>
      </c>
      <c r="M36" s="102">
        <v>1.66261594166956E-2</v>
      </c>
    </row>
    <row r="37" spans="1:13" x14ac:dyDescent="0.35">
      <c r="A37" s="97" t="s">
        <v>41</v>
      </c>
      <c r="B37" s="76">
        <v>21608</v>
      </c>
      <c r="C37" s="98">
        <v>4.9222077951661766E-2</v>
      </c>
      <c r="D37" s="76"/>
      <c r="E37" s="76"/>
      <c r="F37" s="99" t="s">
        <v>55</v>
      </c>
      <c r="G37" s="76">
        <v>13199</v>
      </c>
      <c r="H37" s="98">
        <v>3.9028933867557701E-2</v>
      </c>
      <c r="I37" s="76"/>
      <c r="J37" s="76"/>
      <c r="K37" s="99" t="s">
        <v>44</v>
      </c>
      <c r="L37" s="76">
        <v>596</v>
      </c>
      <c r="M37" s="98">
        <v>5.9124051386339966E-3</v>
      </c>
    </row>
    <row r="38" spans="1:13" x14ac:dyDescent="0.35">
      <c r="A38" s="100" t="s">
        <v>42</v>
      </c>
      <c r="B38" s="101">
        <v>18798</v>
      </c>
      <c r="C38" s="102">
        <v>4.2821020979976768E-2</v>
      </c>
      <c r="D38" s="76"/>
      <c r="E38" s="76"/>
      <c r="F38" s="103" t="s">
        <v>44</v>
      </c>
      <c r="G38" s="101">
        <v>12839</v>
      </c>
      <c r="H38" s="102">
        <v>3.7964427754039951E-2</v>
      </c>
      <c r="I38" s="76"/>
      <c r="J38" s="76"/>
      <c r="K38" s="103" t="s">
        <v>105</v>
      </c>
      <c r="L38" s="101">
        <v>517</v>
      </c>
      <c r="M38" s="102">
        <v>5.1287138534794902E-3</v>
      </c>
    </row>
    <row r="39" spans="1:13" x14ac:dyDescent="0.35">
      <c r="A39" s="97" t="s">
        <v>44</v>
      </c>
      <c r="B39" s="76">
        <v>13435</v>
      </c>
      <c r="C39" s="98">
        <v>3.06043417845509E-2</v>
      </c>
      <c r="D39" s="76"/>
      <c r="E39" s="76"/>
      <c r="F39" s="99" t="s">
        <v>46</v>
      </c>
      <c r="G39" s="76">
        <v>5132</v>
      </c>
      <c r="H39" s="98">
        <v>1.5175126040480802E-2</v>
      </c>
      <c r="I39" s="76"/>
      <c r="J39" s="76"/>
      <c r="K39" s="99" t="s">
        <v>111</v>
      </c>
      <c r="L39" s="76">
        <v>405</v>
      </c>
      <c r="M39" s="98">
        <v>4.0176578542731019E-3</v>
      </c>
    </row>
    <row r="40" spans="1:13" x14ac:dyDescent="0.35">
      <c r="A40" s="100" t="s">
        <v>46</v>
      </c>
      <c r="B40" s="101">
        <v>5132</v>
      </c>
      <c r="C40" s="102">
        <v>1.1690471309141439E-2</v>
      </c>
      <c r="D40" s="76"/>
      <c r="E40" s="76"/>
      <c r="F40" s="103" t="s">
        <v>24</v>
      </c>
      <c r="G40" s="101">
        <v>3375</v>
      </c>
      <c r="H40" s="102">
        <v>9.9797448142288983E-3</v>
      </c>
      <c r="I40" s="76"/>
      <c r="J40" s="76"/>
      <c r="K40" s="103" t="s">
        <v>106</v>
      </c>
      <c r="L40" s="101">
        <v>76</v>
      </c>
      <c r="M40" s="102">
        <v>7.5393085660433509E-4</v>
      </c>
    </row>
    <row r="41" spans="1:13" x14ac:dyDescent="0.35">
      <c r="A41" s="97" t="s">
        <v>111</v>
      </c>
      <c r="B41" s="76">
        <v>3466</v>
      </c>
      <c r="C41" s="98">
        <v>7.8953962504840665E-3</v>
      </c>
      <c r="D41" s="76"/>
      <c r="E41" s="76"/>
      <c r="F41" s="99" t="s">
        <v>111</v>
      </c>
      <c r="G41" s="76">
        <v>3061</v>
      </c>
      <c r="H41" s="98">
        <v>9.0512589263273061E-3</v>
      </c>
      <c r="I41" s="76"/>
      <c r="J41" s="76"/>
      <c r="K41" s="99" t="s">
        <v>46</v>
      </c>
      <c r="L41" s="76">
        <v>0</v>
      </c>
      <c r="M41" s="98">
        <v>0</v>
      </c>
    </row>
    <row r="42" spans="1:13" x14ac:dyDescent="0.35">
      <c r="A42" s="100" t="s">
        <v>24</v>
      </c>
      <c r="B42" s="101">
        <v>3375</v>
      </c>
      <c r="C42" s="102">
        <v>7.6881022346750498E-3</v>
      </c>
      <c r="D42" s="76"/>
      <c r="E42" s="76"/>
      <c r="F42" s="103" t="s">
        <v>116</v>
      </c>
      <c r="G42" s="101">
        <v>2120</v>
      </c>
      <c r="H42" s="102">
        <v>6.268758224048967E-3</v>
      </c>
      <c r="I42" s="76"/>
      <c r="J42" s="76"/>
      <c r="K42" s="103" t="s">
        <v>24</v>
      </c>
      <c r="L42" s="101">
        <v>0</v>
      </c>
      <c r="M42" s="102">
        <v>0</v>
      </c>
    </row>
    <row r="43" spans="1:13" x14ac:dyDescent="0.35">
      <c r="A43" s="108" t="s">
        <v>116</v>
      </c>
      <c r="B43" s="109">
        <v>2120</v>
      </c>
      <c r="C43" s="110">
        <v>4.8292671814847716E-3</v>
      </c>
      <c r="D43" s="76"/>
      <c r="E43" s="76"/>
      <c r="F43" s="111" t="s">
        <v>109</v>
      </c>
      <c r="G43" s="109">
        <v>1397</v>
      </c>
      <c r="H43" s="110">
        <v>4.1308751127341545E-3</v>
      </c>
      <c r="I43" s="76"/>
      <c r="J43" s="76"/>
      <c r="K43" s="111" t="s">
        <v>116</v>
      </c>
      <c r="L43" s="112">
        <v>0</v>
      </c>
      <c r="M43" s="113">
        <v>0</v>
      </c>
    </row>
    <row r="44" spans="1:13" x14ac:dyDescent="0.35">
      <c r="A44" s="100" t="s">
        <v>109</v>
      </c>
      <c r="B44" s="101">
        <v>1397</v>
      </c>
      <c r="C44" s="102">
        <v>3.1823048361010503E-3</v>
      </c>
      <c r="D44" s="76"/>
      <c r="E44" s="76"/>
      <c r="F44" s="103" t="s">
        <v>42</v>
      </c>
      <c r="G44" s="101">
        <v>1131</v>
      </c>
      <c r="H44" s="102">
        <v>3.3443233733015951E-3</v>
      </c>
      <c r="I44" s="76"/>
      <c r="J44" s="76"/>
      <c r="K44" s="103" t="s">
        <v>109</v>
      </c>
      <c r="L44" s="101">
        <v>0</v>
      </c>
      <c r="M44" s="102">
        <v>0</v>
      </c>
    </row>
    <row r="45" spans="1:13" x14ac:dyDescent="0.35">
      <c r="A45" s="114" t="s">
        <v>117</v>
      </c>
      <c r="B45" s="109">
        <v>93</v>
      </c>
      <c r="C45" s="115">
        <v>2.1184992824437913E-4</v>
      </c>
      <c r="D45" s="76"/>
      <c r="E45" s="76"/>
      <c r="F45" s="116" t="s">
        <v>117</v>
      </c>
      <c r="G45" s="109">
        <v>93</v>
      </c>
      <c r="H45" s="115">
        <v>2.7499741265875187E-4</v>
      </c>
      <c r="I45" s="76"/>
      <c r="J45" s="76"/>
      <c r="K45" s="116" t="s">
        <v>117</v>
      </c>
      <c r="L45" s="109">
        <v>0</v>
      </c>
      <c r="M45" s="115">
        <v>0</v>
      </c>
    </row>
    <row r="46" spans="1:13" ht="15" thickBot="1" x14ac:dyDescent="0.4">
      <c r="A46" s="100" t="s">
        <v>118</v>
      </c>
      <c r="B46" s="101">
        <v>0</v>
      </c>
      <c r="C46" s="102">
        <v>0</v>
      </c>
      <c r="D46" s="76"/>
      <c r="E46" s="76"/>
      <c r="F46" s="103" t="s">
        <v>118</v>
      </c>
      <c r="G46" s="101">
        <v>0</v>
      </c>
      <c r="H46" s="102">
        <v>0</v>
      </c>
      <c r="I46" s="76"/>
      <c r="J46" s="76"/>
      <c r="K46" s="103" t="s">
        <v>118</v>
      </c>
      <c r="L46" s="101">
        <v>0</v>
      </c>
      <c r="M46" s="102">
        <v>0</v>
      </c>
    </row>
    <row r="47" spans="1:13" s="1" customFormat="1" ht="15" thickBot="1" x14ac:dyDescent="0.4">
      <c r="A47" s="117" t="s">
        <v>119</v>
      </c>
      <c r="B47" s="118">
        <f>B34+B15+B20</f>
        <v>109121</v>
      </c>
      <c r="C47" s="119">
        <f>B47/$B$48</f>
        <v>6.6204236255709092E-2</v>
      </c>
      <c r="D47" s="120"/>
      <c r="E47" s="120"/>
      <c r="F47" s="121" t="s">
        <v>119</v>
      </c>
      <c r="G47" s="122">
        <f>G37+G20+G15</f>
        <v>78710</v>
      </c>
      <c r="H47" s="119">
        <f>G47/$G$48</f>
        <v>5.3128908646761945E-2</v>
      </c>
      <c r="I47" s="120"/>
      <c r="J47" s="120"/>
      <c r="K47" s="121" t="s">
        <v>119</v>
      </c>
      <c r="L47" s="123">
        <f>L31+L26+L11</f>
        <v>30411</v>
      </c>
      <c r="M47" s="119">
        <f>L47/$L$48</f>
        <v>0.18259052673923615</v>
      </c>
    </row>
    <row r="48" spans="1:13" ht="15" thickBot="1" x14ac:dyDescent="0.4">
      <c r="A48" s="124" t="s">
        <v>2</v>
      </c>
      <c r="B48" s="125">
        <f>B4+B17+B30+B47</f>
        <v>1648248</v>
      </c>
      <c r="C48" s="126">
        <f>B48/$B$48</f>
        <v>1</v>
      </c>
      <c r="D48" s="76"/>
      <c r="E48" s="76"/>
      <c r="F48" s="127" t="s">
        <v>2</v>
      </c>
      <c r="G48" s="125">
        <f>G4+G17+G30+G47</f>
        <v>1481491</v>
      </c>
      <c r="H48" s="126">
        <f>'[1]Lv. toimialoittain'!$G47/$G$47</f>
        <v>1</v>
      </c>
      <c r="I48" s="76"/>
      <c r="J48" s="76"/>
      <c r="K48" s="127" t="s">
        <v>2</v>
      </c>
      <c r="L48" s="125">
        <f>L30+L17+L4+L47</f>
        <v>166553</v>
      </c>
      <c r="M48" s="126">
        <f t="shared" ref="M48" si="0">L48/$L$48</f>
        <v>1</v>
      </c>
    </row>
    <row r="49" spans="1:5" ht="18.5" x14ac:dyDescent="0.45">
      <c r="A49" s="36"/>
      <c r="C49" s="27"/>
    </row>
    <row r="53" spans="1:5" x14ac:dyDescent="0.35">
      <c r="E53" t="s">
        <v>120</v>
      </c>
    </row>
    <row r="54" spans="1:5" x14ac:dyDescent="0.35">
      <c r="A54" s="16"/>
      <c r="C54" s="23"/>
    </row>
    <row r="55" spans="1:5" x14ac:dyDescent="0.35">
      <c r="A55" s="16"/>
      <c r="C55" s="23"/>
    </row>
    <row r="56" spans="1:5" x14ac:dyDescent="0.35">
      <c r="A56" s="16"/>
      <c r="C56" s="23"/>
    </row>
    <row r="57" spans="1:5" x14ac:dyDescent="0.35">
      <c r="A57" s="16"/>
      <c r="C57" s="23"/>
    </row>
    <row r="58" spans="1:5" x14ac:dyDescent="0.35">
      <c r="A58" s="16"/>
      <c r="C58" s="23"/>
    </row>
    <row r="59" spans="1:5" x14ac:dyDescent="0.35">
      <c r="A59" s="16"/>
      <c r="C59" s="23"/>
    </row>
    <row r="60" spans="1:5" x14ac:dyDescent="0.35">
      <c r="A60" s="16"/>
      <c r="C60" s="23"/>
    </row>
    <row r="61" spans="1:5" x14ac:dyDescent="0.35">
      <c r="A61" s="16"/>
      <c r="C61" s="23"/>
    </row>
    <row r="62" spans="1:5" x14ac:dyDescent="0.35">
      <c r="A62" s="16"/>
      <c r="C62" s="23"/>
    </row>
    <row r="63" spans="1:5" x14ac:dyDescent="0.35">
      <c r="A63" s="1"/>
      <c r="B63" s="1"/>
      <c r="C63" s="128"/>
    </row>
    <row r="64" spans="1:5" x14ac:dyDescent="0.35">
      <c r="A64" s="16"/>
      <c r="C64" s="23"/>
    </row>
    <row r="65" spans="1:3" x14ac:dyDescent="0.35">
      <c r="A65" s="16"/>
      <c r="C65" s="23"/>
    </row>
    <row r="66" spans="1:3" x14ac:dyDescent="0.35">
      <c r="A66" s="16"/>
      <c r="C66" s="23"/>
    </row>
    <row r="67" spans="1:3" x14ac:dyDescent="0.35">
      <c r="A67" s="16"/>
      <c r="C67" s="23"/>
    </row>
    <row r="68" spans="1:3" x14ac:dyDescent="0.35">
      <c r="A68" s="16"/>
      <c r="C68" s="23"/>
    </row>
    <row r="69" spans="1:3" x14ac:dyDescent="0.35">
      <c r="A69" s="16"/>
      <c r="C69" s="23"/>
    </row>
    <row r="70" spans="1:3" x14ac:dyDescent="0.35">
      <c r="A70" s="16"/>
      <c r="C70" s="23"/>
    </row>
    <row r="71" spans="1:3" x14ac:dyDescent="0.35">
      <c r="A71" s="16"/>
      <c r="C71" s="23"/>
    </row>
    <row r="72" spans="1:3" x14ac:dyDescent="0.35">
      <c r="A72" s="16"/>
      <c r="C72" s="23"/>
    </row>
    <row r="73" spans="1:3" x14ac:dyDescent="0.35">
      <c r="A73" s="16"/>
      <c r="C73" s="23"/>
    </row>
    <row r="74" spans="1:3" x14ac:dyDescent="0.35">
      <c r="A74" s="16"/>
      <c r="C74" s="23"/>
    </row>
    <row r="75" spans="1:3" x14ac:dyDescent="0.35">
      <c r="A75" s="16"/>
      <c r="C75" s="23"/>
    </row>
    <row r="76" spans="1:3" x14ac:dyDescent="0.35">
      <c r="A76" s="1"/>
      <c r="B76" s="1"/>
      <c r="C76" s="128"/>
    </row>
    <row r="77" spans="1:3" x14ac:dyDescent="0.35">
      <c r="A77" s="16"/>
      <c r="C77" s="23"/>
    </row>
    <row r="78" spans="1:3" x14ac:dyDescent="0.35">
      <c r="A78" s="16"/>
      <c r="C78" s="23"/>
    </row>
    <row r="79" spans="1:3" x14ac:dyDescent="0.35">
      <c r="A79" s="16"/>
      <c r="C79" s="23"/>
    </row>
    <row r="80" spans="1:3" x14ac:dyDescent="0.35">
      <c r="A80" s="16"/>
      <c r="C80" s="23"/>
    </row>
    <row r="81" spans="1:3" x14ac:dyDescent="0.35">
      <c r="A81" s="16"/>
      <c r="C81" s="23"/>
    </row>
    <row r="82" spans="1:3" x14ac:dyDescent="0.35">
      <c r="A82" s="16"/>
      <c r="C82" s="23"/>
    </row>
    <row r="83" spans="1:3" x14ac:dyDescent="0.35">
      <c r="A83" s="16"/>
      <c r="C83" s="23"/>
    </row>
    <row r="84" spans="1:3" x14ac:dyDescent="0.35">
      <c r="A84" s="16"/>
      <c r="C84" s="23"/>
    </row>
    <row r="85" spans="1:3" x14ac:dyDescent="0.35">
      <c r="A85" s="16"/>
      <c r="C85" s="23"/>
    </row>
    <row r="86" spans="1:3" x14ac:dyDescent="0.35">
      <c r="A86" s="16"/>
      <c r="C86" s="23"/>
    </row>
    <row r="87" spans="1:3" x14ac:dyDescent="0.35">
      <c r="A87" s="16"/>
      <c r="C87" s="23"/>
    </row>
    <row r="88" spans="1:3" x14ac:dyDescent="0.35">
      <c r="A88" s="16"/>
      <c r="C88" s="23"/>
    </row>
    <row r="89" spans="1:3" x14ac:dyDescent="0.35">
      <c r="A89" s="16"/>
      <c r="C89" s="23"/>
    </row>
    <row r="90" spans="1:3" x14ac:dyDescent="0.35">
      <c r="A90" s="16"/>
      <c r="C90" s="23"/>
    </row>
    <row r="91" spans="1:3" x14ac:dyDescent="0.35">
      <c r="A91" s="16"/>
      <c r="C91" s="23"/>
    </row>
    <row r="92" spans="1:3" x14ac:dyDescent="0.35">
      <c r="A92" s="16"/>
      <c r="C92" s="23"/>
    </row>
    <row r="93" spans="1:3" x14ac:dyDescent="0.35">
      <c r="A93" s="129"/>
      <c r="B93" s="1"/>
      <c r="C93" s="128"/>
    </row>
    <row r="94" spans="1:3" x14ac:dyDescent="0.35">
      <c r="A94" s="1"/>
      <c r="B94" s="1"/>
      <c r="C94" s="23"/>
    </row>
    <row r="95" spans="1:3" x14ac:dyDescent="0.35">
      <c r="C95" s="23"/>
    </row>
  </sheetData>
  <mergeCells count="3">
    <mergeCell ref="A2:C2"/>
    <mergeCell ref="F2:H2"/>
    <mergeCell ref="K2:M2"/>
  </mergeCell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5c5aa93-a000-4751-af2d-c6a31d0ab9bd" xsi:nil="true"/>
    <lcf76f155ced4ddcb4097134ff3c332f xmlns="eb22c693-97ac-4ccb-b14f-01181fe0ae2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5951203446290046A0FE0142CCA0863F" ma:contentTypeVersion="18" ma:contentTypeDescription="Luo uusi asiakirja." ma:contentTypeScope="" ma:versionID="4d7fc39e9464e67c22f7a1062c89d260">
  <xsd:schema xmlns:xsd="http://www.w3.org/2001/XMLSchema" xmlns:xs="http://www.w3.org/2001/XMLSchema" xmlns:p="http://schemas.microsoft.com/office/2006/metadata/properties" xmlns:ns2="eb22c693-97ac-4ccb-b14f-01181fe0ae28" xmlns:ns3="95c5aa93-a000-4751-af2d-c6a31d0ab9bd" targetNamespace="http://schemas.microsoft.com/office/2006/metadata/properties" ma:root="true" ma:fieldsID="0c06fdb31b5b16ea28daace1a2e3a5b3" ns2:_="" ns3:_="">
    <xsd:import namespace="eb22c693-97ac-4ccb-b14f-01181fe0ae28"/>
    <xsd:import namespace="95c5aa93-a000-4751-af2d-c6a31d0ab9b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22c693-97ac-4ccb-b14f-01181fe0a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f83a129e-02f3-4c10-aeed-b048f014ef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5aa93-a000-4751-af2d-c6a31d0ab9bd"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2e9c19a5-a4e9-4da9-bb6f-386ac0e5581a}" ma:internalName="TaxCatchAll" ma:showField="CatchAllData" ma:web="95c5aa93-a000-4751-af2d-c6a31d0ab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229621-D4B4-4891-9CB9-FDAFAB8C3CD4}">
  <ds:schemaRefs>
    <ds:schemaRef ds:uri="http://schemas.microsoft.com/sharepoint/v3/contenttype/forms"/>
  </ds:schemaRefs>
</ds:datastoreItem>
</file>

<file path=customXml/itemProps2.xml><?xml version="1.0" encoding="utf-8"?>
<ds:datastoreItem xmlns:ds="http://schemas.openxmlformats.org/officeDocument/2006/customXml" ds:itemID="{09D56ECE-F7FE-4503-B66F-932E136A64FE}">
  <ds:schemaRefs>
    <ds:schemaRef ds:uri="http://schemas.openxmlformats.org/package/2006/metadata/core-properties"/>
    <ds:schemaRef ds:uri="95c5aa93-a000-4751-af2d-c6a31d0ab9bd"/>
    <ds:schemaRef ds:uri="http://purl.org/dc/dcmitype/"/>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eb22c693-97ac-4ccb-b14f-01181fe0ae28"/>
    <ds:schemaRef ds:uri="http://purl.org/dc/terms/"/>
  </ds:schemaRefs>
</ds:datastoreItem>
</file>

<file path=customXml/itemProps3.xml><?xml version="1.0" encoding="utf-8"?>
<ds:datastoreItem xmlns:ds="http://schemas.openxmlformats.org/officeDocument/2006/customXml" ds:itemID="{33DDE595-42FF-494B-85C7-FD1DB14BD5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22c693-97ac-4ccb-b14f-01181fe0ae28"/>
    <ds:schemaRef ds:uri="95c5aa93-a000-4751-af2d-c6a31d0ab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Yleiskuva</vt:lpstr>
      <vt:lpstr>Toimialaluvut</vt:lpstr>
      <vt:lpstr>Lv. toimialoittain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Karvonen Tommi</dc:creator>
  <cp:keywords/>
  <dc:description/>
  <cp:lastModifiedBy>Karvonen Tommi</cp:lastModifiedBy>
  <cp:revision/>
  <dcterms:created xsi:type="dcterms:W3CDTF">2025-06-18T10:06:32Z</dcterms:created>
  <dcterms:modified xsi:type="dcterms:W3CDTF">2025-06-18T10:26:53Z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0x0101005951203446290046A0FE0142CCA0863F</vt:lpwstr>
  </property>
  <property fmtid="{D5CDD505-2E9C-101B-9397-08002B2CF9AE}" pid="3" name="TyoryhmanNimi">
    <vt:lpwstr>SKOL ry - toimisto</vt:lpwstr>
  </property>
  <property fmtid="{D5CDD505-2E9C-101B-9397-08002B2CF9AE}" pid="4" name="MediaServiceImageTags">
    <vt:lpwstr/>
  </property>
</Properties>
</file>