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drawings/drawing3.xml" ContentType="application/vnd.openxmlformats-officedocument.drawingml.chartshapes+xml"/>
  <Override PartName="/xl/workbook.xml" ContentType="application/vnd.openxmlformats-officedocument.spreadsheetml.sheet.main+xml"/>
  <Override PartName="/xl/theme/theme1.xml" ContentType="application/vnd.openxmlformats-officedocument.theme+xml"/>
  <Override PartName="/xl/worksheets/sheet3.xml" ContentType="application/vnd.openxmlformats-officedocument.spreadsheetml.worksheet+xml"/>
  <Override PartName="/xl/worksheets/sheet4.xml" ContentType="application/vnd.openxmlformats-officedocument.spreadsheetml.worksheet+xml"/>
  <Override PartName="/xl/charts/colors1.xml" ContentType="application/vnd.ms-office.chartcolorstyle+xml"/>
  <Override PartName="/xl/worksheets/sheet1.xml" ContentType="application/vnd.openxmlformats-officedocument.spreadsheetml.worksheet+xml"/>
  <Override PartName="/xl/charts/chart1.xml" ContentType="application/vnd.openxmlformats-officedocument.drawingml.chart+xml"/>
  <Override PartName="/xl/worksheets/sheet2.xml" ContentType="application/vnd.openxmlformats-officedocument.spreadsheetml.worksheet+xml"/>
  <Override PartName="/xl/drawings/drawing2.xml" ContentType="application/vnd.openxmlformats-officedocument.drawing+xml"/>
  <Override PartName="/xl/charts/style1.xml" ContentType="application/vnd.ms-office.chartstyle+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calcChain.xml" ContentType="application/vnd.openxmlformats-officedocument.spreadsheetml.calcChain+xml"/>
  <Override PartName="/docProps/core.xml" ContentType="application/vnd.openxmlformats-package.core-propertie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431"/>
  <workbookPr defaultThemeVersion="166925"/>
  <mc:AlternateContent xmlns:mc="http://schemas.openxmlformats.org/markup-compatibility/2006">
    <mc:Choice Requires="x15">
      <x15ac:absPath xmlns:x15ac="http://schemas.microsoft.com/office/spreadsheetml/2010/11/ac" url="C:\Users\sara.reponen\Accenture\Töndevold, Anna B. - SITRA - CE models in Manufacturing\9.0 Follow-up\9.1 Handover package\2. Playbook and tools\2.2 Tools\2.2.3 Capabilities and Technologies\"/>
    </mc:Choice>
  </mc:AlternateContent>
  <bookViews>
    <workbookView xWindow="0" yWindow="0" windowWidth="22704" windowHeight="6108"/>
  </bookViews>
  <sheets>
    <sheet name="Introduction" sheetId="8" r:id="rId1"/>
    <sheet name="Technology assessment" sheetId="4" r:id="rId2"/>
    <sheet name="Technology values" sheetId="7" state="hidden" r:id="rId3"/>
    <sheet name="Values" sheetId="3" state="hidden" r:id="rId4"/>
  </sheet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3" i="7" l="1"/>
  <c r="E20" i="4"/>
  <c r="J13" i="7" l="1"/>
  <c r="F13" i="7"/>
  <c r="H13" i="7" s="1"/>
  <c r="E14" i="4" l="1"/>
  <c r="J11" i="7" l="1"/>
  <c r="J41" i="7"/>
  <c r="J39" i="7"/>
  <c r="J37" i="7"/>
  <c r="J35" i="7"/>
  <c r="J33" i="7"/>
  <c r="J31" i="7"/>
  <c r="J29" i="7"/>
  <c r="J27" i="7"/>
  <c r="J25" i="7"/>
  <c r="J23" i="7"/>
  <c r="J21" i="7"/>
  <c r="J19" i="7"/>
  <c r="J17" i="7"/>
  <c r="J15" i="7"/>
  <c r="J9" i="7"/>
  <c r="J7" i="7"/>
  <c r="J5" i="7"/>
  <c r="F11" i="7"/>
  <c r="F41" i="7"/>
  <c r="F39" i="7"/>
  <c r="F37" i="7"/>
  <c r="F35" i="7"/>
  <c r="F33" i="7"/>
  <c r="F31" i="7"/>
  <c r="F29" i="7"/>
  <c r="F27" i="7"/>
  <c r="F25" i="7"/>
  <c r="F23" i="7"/>
  <c r="F21" i="7"/>
  <c r="F19" i="7"/>
  <c r="F17" i="7"/>
  <c r="F15" i="7"/>
  <c r="F9" i="7"/>
  <c r="F7" i="7"/>
  <c r="F5" i="7"/>
  <c r="D11" i="7"/>
  <c r="D41" i="7"/>
  <c r="D39" i="7"/>
  <c r="D37" i="7"/>
  <c r="H37" i="7" s="1"/>
  <c r="D35" i="7"/>
  <c r="D33" i="7"/>
  <c r="D31" i="7"/>
  <c r="D29" i="7"/>
  <c r="H29" i="7" s="1"/>
  <c r="D27" i="7"/>
  <c r="D25" i="7"/>
  <c r="D23" i="7"/>
  <c r="D21" i="7"/>
  <c r="D19" i="7"/>
  <c r="D17" i="7"/>
  <c r="D15" i="7"/>
  <c r="D9" i="7"/>
  <c r="H9" i="7" s="1"/>
  <c r="D7" i="7"/>
  <c r="D5" i="7"/>
  <c r="H21" i="7" l="1"/>
  <c r="H11" i="7"/>
  <c r="H25" i="7"/>
  <c r="H17" i="7"/>
  <c r="H33" i="7"/>
  <c r="H41" i="7"/>
  <c r="H15" i="7"/>
  <c r="H23" i="7"/>
  <c r="H31" i="7"/>
  <c r="H39" i="7"/>
  <c r="H7" i="7"/>
  <c r="H19" i="7"/>
  <c r="H27" i="7"/>
  <c r="H35" i="7"/>
  <c r="H5" i="7"/>
  <c r="E18" i="4" l="1"/>
  <c r="E48" i="4"/>
  <c r="E46" i="4"/>
  <c r="E44" i="4"/>
  <c r="E42" i="4"/>
  <c r="E40" i="4"/>
  <c r="E38" i="4"/>
  <c r="E36" i="4"/>
  <c r="E34" i="4"/>
  <c r="E32" i="4"/>
  <c r="E30" i="4"/>
  <c r="E28" i="4"/>
  <c r="E26" i="4"/>
  <c r="E24" i="4"/>
  <c r="E22" i="4"/>
  <c r="E16" i="4"/>
  <c r="E12" i="4"/>
</calcChain>
</file>

<file path=xl/sharedStrings.xml><?xml version="1.0" encoding="utf-8"?>
<sst xmlns="http://schemas.openxmlformats.org/spreadsheetml/2006/main" count="111" uniqueCount="87">
  <si>
    <t>Current level of maturity</t>
  </si>
  <si>
    <t>Please select a circular business model</t>
  </si>
  <si>
    <t>Circular business model</t>
  </si>
  <si>
    <t>Circular Supply Chain</t>
  </si>
  <si>
    <t>Recovery &amp; Recycling</t>
  </si>
  <si>
    <t>Product as a Service</t>
  </si>
  <si>
    <t>Sharing Platform</t>
  </si>
  <si>
    <t>Product Life Extension</t>
  </si>
  <si>
    <t>Percentage</t>
  </si>
  <si>
    <t>Value</t>
  </si>
  <si>
    <t>Very low</t>
  </si>
  <si>
    <t>Low</t>
  </si>
  <si>
    <t>Medium</t>
  </si>
  <si>
    <t>High</t>
  </si>
  <si>
    <t>Very high</t>
  </si>
  <si>
    <t>Options</t>
  </si>
  <si>
    <t>Strategic importance</t>
  </si>
  <si>
    <t>Ease of implementation (X)</t>
  </si>
  <si>
    <t>Strategic importance (Y)</t>
  </si>
  <si>
    <t>Input required</t>
  </si>
  <si>
    <t>Not applicable</t>
  </si>
  <si>
    <t>Current  level of maturity</t>
  </si>
  <si>
    <t>Complexity to implement</t>
  </si>
  <si>
    <t>Level of existing resources and expertise</t>
  </si>
  <si>
    <t>Level of required system, process and cultural changes, and investments</t>
  </si>
  <si>
    <t>Ease of implementation =</t>
  </si>
  <si>
    <t>Strategic importance =</t>
  </si>
  <si>
    <t>DEFINITIONS</t>
  </si>
  <si>
    <t>LEGEND</t>
  </si>
  <si>
    <t>INSTRUCTIONS</t>
  </si>
  <si>
    <t>1. Select circular business model</t>
  </si>
  <si>
    <t>Technology</t>
  </si>
  <si>
    <t>Radio-frequency identification (RFID)</t>
  </si>
  <si>
    <t>3D Printing</t>
  </si>
  <si>
    <t>UV / IR / NIR / NMR Spectroscopy</t>
  </si>
  <si>
    <t>Scale-up</t>
  </si>
  <si>
    <t>Machine Learning</t>
  </si>
  <si>
    <t>Internet of Things &amp; Industrial Internet</t>
  </si>
  <si>
    <t>Augmented Reality / Virtual Reality</t>
  </si>
  <si>
    <t>Big data</t>
  </si>
  <si>
    <t>Machine Vision</t>
  </si>
  <si>
    <t>Maturing</t>
  </si>
  <si>
    <t>Conversational Systems</t>
  </si>
  <si>
    <t>Blockchain</t>
  </si>
  <si>
    <t>Robotics</t>
  </si>
  <si>
    <t>New materials</t>
  </si>
  <si>
    <t>Bio-based material</t>
  </si>
  <si>
    <t>Improving</t>
  </si>
  <si>
    <t>Artificial intelligence</t>
  </si>
  <si>
    <t>Nano-technology</t>
  </si>
  <si>
    <t>Energy harvesting</t>
  </si>
  <si>
    <t>Bio-Energy</t>
  </si>
  <si>
    <t>Emerging</t>
  </si>
  <si>
    <t>Digital Twin</t>
  </si>
  <si>
    <t>CIRCULAR TECHNOLOGY / DIGITAL MATURITY ASSESSMENT</t>
  </si>
  <si>
    <t>Digital</t>
  </si>
  <si>
    <t>Physical</t>
  </si>
  <si>
    <t>Biological</t>
  </si>
  <si>
    <t>Assess the relevant technologies with the given parameters.</t>
  </si>
  <si>
    <t>2. Assess the relevant technologies with given parameters</t>
  </si>
  <si>
    <r>
      <t xml:space="preserve">Note! Fill in the values only for the </t>
    </r>
    <r>
      <rPr>
        <i/>
        <u/>
        <sz val="10"/>
        <color theme="1"/>
        <rFont val="Arial"/>
        <family val="2"/>
      </rPr>
      <t>colored</t>
    </r>
    <r>
      <rPr>
        <i/>
        <sz val="10"/>
        <color theme="1"/>
        <rFont val="Arial"/>
        <family val="2"/>
      </rPr>
      <t xml:space="preserve"> technologies.</t>
    </r>
  </si>
  <si>
    <t>Introduction</t>
  </si>
  <si>
    <t>User instructions</t>
  </si>
  <si>
    <t>TECHNOLOGY PRIORITISATION</t>
  </si>
  <si>
    <t>Content overview</t>
  </si>
  <si>
    <t>Sheet</t>
  </si>
  <si>
    <t>Description</t>
  </si>
  <si>
    <t>Technology assessment</t>
  </si>
  <si>
    <t>Introduction of the tool purpose, content and key user instructions.</t>
  </si>
  <si>
    <t>Sheet for assessing organisational maturity in enabling technologies.</t>
  </si>
  <si>
    <t>1. Select circular business model in the drop-down.</t>
  </si>
  <si>
    <t>3. View prioritisation matrix.</t>
  </si>
  <si>
    <t>3. View technology prioritisation matrix.</t>
  </si>
  <si>
    <t>Extent to which the technology supports long-term or overall aims and 
provides strategic differentiation potential</t>
  </si>
  <si>
    <t>TECHNOLOGY MATURITY ASSESSMENT TOOL</t>
  </si>
  <si>
    <r>
      <rPr>
        <b/>
        <sz val="10"/>
        <color theme="1"/>
        <rFont val="Arial"/>
        <family val="2"/>
      </rPr>
      <t>Welcome to the technology maturity assessment tool of the Circular Economy for the Finnish Manufacturing Industry Programme!</t>
    </r>
    <r>
      <rPr>
        <sz val="10"/>
        <color theme="1"/>
        <rFont val="Arial"/>
        <family val="2"/>
      </rPr>
      <t xml:space="preserve">
The purpose of this tool is to support you in assessing the maturity of your organisation in technologies enabling circular economy business models and in prioritising them for development. 
</t>
    </r>
    <r>
      <rPr>
        <i/>
        <sz val="10"/>
        <color theme="1"/>
        <rFont val="Arial"/>
        <family val="2"/>
      </rPr>
      <t xml:space="preserve">Please note that </t>
    </r>
    <r>
      <rPr>
        <b/>
        <i/>
        <u/>
        <sz val="10"/>
        <color theme="1"/>
        <rFont val="Arial"/>
        <family val="2"/>
      </rPr>
      <t>the tool should be used only for one circular business model</t>
    </r>
    <r>
      <rPr>
        <i/>
        <sz val="10"/>
        <color theme="1"/>
        <rFont val="Arial"/>
        <family val="2"/>
      </rPr>
      <t>, meaning that you should create a separate copy of the Excel file for each business model you want to assess.</t>
    </r>
  </si>
  <si>
    <t>Secondary data</t>
  </si>
  <si>
    <t>2. Assess current level of maturity, complexity to implement and strategic importance for relevant technologies. (highlighted with color).</t>
  </si>
  <si>
    <t>ACTIVITIES TO CLOSE THE GAPS</t>
  </si>
  <si>
    <t>Activity</t>
  </si>
  <si>
    <t>Responsible function / person</t>
  </si>
  <si>
    <t>List activities needed to close internal technology gaps and define high-level responsibilities for each activity.</t>
  </si>
  <si>
    <t>4. List activities needed to close internal technology gaps and define high-level organisational responsibilities for each activity.</t>
  </si>
  <si>
    <t>Supporting materials</t>
  </si>
  <si>
    <t>Circular Economy Playbook - Chapter 4: Which technologies can support?</t>
  </si>
  <si>
    <t>Overview of 19 technologies enabling circular business models &amp; detailed technology descriptions</t>
  </si>
  <si>
    <t>Illustrative playbook pages - please refer to entire chapter for support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</si>
</sst>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Calibri"/>
      <family val="2"/>
      <scheme val="minor"/>
    </font>
    <font>
      <sz val="11"/>
      <color theme="1"/>
      <name val="Calibri"/>
      <family val="2"/>
      <scheme val="minor"/>
    </font>
    <font>
      <b/>
      <sz val="10"/>
      <color theme="1"/>
      <name val="Arial"/>
      <family val="2"/>
    </font>
    <font>
      <sz val="10"/>
      <color theme="1"/>
      <name val="Arial"/>
      <family val="2"/>
    </font>
    <font>
      <b/>
      <sz val="12"/>
      <color theme="1"/>
      <name val="Arial"/>
      <family val="2"/>
    </font>
    <font>
      <i/>
      <sz val="10"/>
      <color theme="1"/>
      <name val="Arial"/>
      <family val="2"/>
    </font>
    <font>
      <i/>
      <u/>
      <sz val="10"/>
      <color theme="1"/>
      <name val="Arial"/>
      <family val="2"/>
    </font>
    <font>
      <b/>
      <sz val="10"/>
      <name val="Arial"/>
      <family val="2"/>
    </font>
    <font>
      <b/>
      <sz val="11"/>
      <color theme="1"/>
      <name val="Arial"/>
      <family val="2"/>
    </font>
    <font>
      <b/>
      <i/>
      <sz val="10"/>
      <color theme="1"/>
      <name val="Arial"/>
      <family val="2"/>
    </font>
    <font>
      <b/>
      <i/>
      <u/>
      <sz val="10"/>
      <color theme="1"/>
      <name val="Arial"/>
      <family val="2"/>
    </font>
  </fonts>
  <fills count="9">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2"/>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top/>
      <bottom style="dotted">
        <color theme="0" tint="-0.34998626667073579"/>
      </bottom>
      <diagonal/>
    </border>
    <border>
      <left style="dotted">
        <color theme="2"/>
      </left>
      <right style="dotted">
        <color theme="2"/>
      </right>
      <top style="dotted">
        <color theme="2"/>
      </top>
      <bottom style="dotted">
        <color theme="2"/>
      </bottom>
      <diagonal/>
    </border>
  </borders>
  <cellStyleXfs count="2">
    <xf numFmtId="0" fontId="0" fillId="0" borderId="0"/>
    <xf numFmtId="9" fontId="1" fillId="0" borderId="0" applyFont="0" applyFill="0" applyBorder="0" applyAlignment="0" applyProtection="0"/>
  </cellStyleXfs>
  <cellXfs count="53">
    <xf numFmtId="0" fontId="0" fillId="0" borderId="0" xfId="0"/>
    <xf numFmtId="0" fontId="2" fillId="0" borderId="0" xfId="0" applyFont="1"/>
    <xf numFmtId="0" fontId="3" fillId="0" borderId="0" xfId="0" applyFont="1"/>
    <xf numFmtId="0" fontId="3" fillId="2" borderId="0" xfId="0" applyFont="1" applyFill="1"/>
    <xf numFmtId="0" fontId="3" fillId="0" borderId="0" xfId="0" applyFont="1" applyAlignment="1">
      <alignment horizontal="left"/>
    </xf>
    <xf numFmtId="0" fontId="3" fillId="5" borderId="0" xfId="0" applyFont="1" applyFill="1"/>
    <xf numFmtId="0" fontId="3" fillId="4" borderId="0" xfId="0" applyFont="1" applyFill="1"/>
    <xf numFmtId="0" fontId="3" fillId="0" borderId="1" xfId="0" applyFont="1" applyBorder="1"/>
    <xf numFmtId="0" fontId="3" fillId="0" borderId="2" xfId="0" applyFont="1" applyBorder="1"/>
    <xf numFmtId="0" fontId="3" fillId="0" borderId="3" xfId="0" applyFont="1" applyBorder="1"/>
    <xf numFmtId="0" fontId="3" fillId="0" borderId="4" xfId="0" applyFont="1" applyBorder="1"/>
    <xf numFmtId="0" fontId="3" fillId="0" borderId="0" xfId="0" applyFont="1" applyBorder="1"/>
    <xf numFmtId="0" fontId="4" fillId="0" borderId="0" xfId="0" applyFont="1" applyBorder="1"/>
    <xf numFmtId="0" fontId="3" fillId="0" borderId="5" xfId="0" applyFont="1" applyBorder="1"/>
    <xf numFmtId="0" fontId="5" fillId="0" borderId="0" xfId="0" applyFont="1" applyBorder="1"/>
    <xf numFmtId="0" fontId="2" fillId="0" borderId="0" xfId="0" applyFont="1" applyBorder="1"/>
    <xf numFmtId="0" fontId="3" fillId="2" borderId="0" xfId="0" applyFont="1" applyFill="1" applyBorder="1"/>
    <xf numFmtId="0" fontId="3" fillId="4" borderId="0" xfId="0" applyFont="1" applyFill="1" applyBorder="1"/>
    <xf numFmtId="0" fontId="3" fillId="3" borderId="0" xfId="0" applyFont="1" applyFill="1" applyBorder="1"/>
    <xf numFmtId="0" fontId="3" fillId="0" borderId="6" xfId="0" applyFont="1" applyBorder="1"/>
    <xf numFmtId="0" fontId="3" fillId="0" borderId="7" xfId="0" applyFont="1" applyBorder="1"/>
    <xf numFmtId="0" fontId="3" fillId="0" borderId="8" xfId="0" applyFont="1" applyBorder="1"/>
    <xf numFmtId="0" fontId="5" fillId="0" borderId="0" xfId="0" applyFont="1" applyBorder="1" applyAlignment="1">
      <alignment horizontal="left" indent="2"/>
    </xf>
    <xf numFmtId="0" fontId="3" fillId="8" borderId="0" xfId="0" applyFont="1" applyFill="1" applyBorder="1"/>
    <xf numFmtId="0" fontId="2" fillId="0" borderId="0" xfId="0" quotePrefix="1" applyFont="1" applyBorder="1" applyAlignment="1">
      <alignment horizontal="center"/>
    </xf>
    <xf numFmtId="0" fontId="5" fillId="0" borderId="0" xfId="0" applyFont="1" applyBorder="1" applyAlignment="1">
      <alignment horizontal="left"/>
    </xf>
    <xf numFmtId="0" fontId="2" fillId="0" borderId="0" xfId="0" applyFont="1" applyBorder="1" applyAlignment="1">
      <alignment horizontal="left" indent="2"/>
    </xf>
    <xf numFmtId="0" fontId="2" fillId="0" borderId="0" xfId="0" quotePrefix="1" applyFont="1" applyBorder="1" applyAlignment="1">
      <alignment horizontal="left" indent="2"/>
    </xf>
    <xf numFmtId="0" fontId="2" fillId="0" borderId="7" xfId="0" applyFont="1" applyBorder="1"/>
    <xf numFmtId="0" fontId="3" fillId="5" borderId="0" xfId="0" applyFont="1" applyFill="1" applyBorder="1"/>
    <xf numFmtId="0" fontId="3" fillId="6" borderId="0" xfId="0" applyFont="1" applyFill="1" applyBorder="1"/>
    <xf numFmtId="0" fontId="7" fillId="0" borderId="0" xfId="0" applyFont="1"/>
    <xf numFmtId="0" fontId="0" fillId="7" borderId="0" xfId="0" applyFill="1"/>
    <xf numFmtId="0" fontId="0" fillId="6" borderId="0" xfId="0" applyFill="1"/>
    <xf numFmtId="0" fontId="2" fillId="0" borderId="0" xfId="0" applyFont="1" applyAlignment="1">
      <alignment horizontal="left"/>
    </xf>
    <xf numFmtId="9" fontId="3" fillId="0" borderId="0" xfId="1" applyFont="1" applyAlignment="1">
      <alignment horizontal="left"/>
    </xf>
    <xf numFmtId="0" fontId="2" fillId="3" borderId="0" xfId="0" applyFont="1" applyFill="1" applyBorder="1" applyAlignment="1">
      <alignment horizontal="center" vertical="center" textRotation="90"/>
    </xf>
    <xf numFmtId="0" fontId="3" fillId="0" borderId="0" xfId="0" applyFont="1" applyBorder="1" applyAlignment="1">
      <alignment horizontal="left" indent="2"/>
    </xf>
    <xf numFmtId="0" fontId="8" fillId="0" borderId="0" xfId="0" applyFont="1"/>
    <xf numFmtId="0" fontId="5" fillId="0" borderId="0" xfId="0" applyFont="1"/>
    <xf numFmtId="0" fontId="9" fillId="0" borderId="7" xfId="0" applyFont="1" applyBorder="1"/>
    <xf numFmtId="0" fontId="0" fillId="0" borderId="7" xfId="0" applyFont="1" applyBorder="1"/>
    <xf numFmtId="0" fontId="2" fillId="8" borderId="0" xfId="0" applyFont="1" applyFill="1"/>
    <xf numFmtId="0" fontId="2" fillId="0" borderId="10" xfId="0" applyFont="1" applyBorder="1" applyProtection="1"/>
    <xf numFmtId="0" fontId="3" fillId="0" borderId="10" xfId="0" applyFont="1" applyBorder="1" applyProtection="1"/>
    <xf numFmtId="0" fontId="3" fillId="6" borderId="9" xfId="0" applyFont="1" applyFill="1" applyBorder="1" applyProtection="1">
      <protection locked="0"/>
    </xf>
    <xf numFmtId="0" fontId="3" fillId="6" borderId="0" xfId="0" applyFont="1" applyFill="1" applyBorder="1" applyProtection="1">
      <protection locked="0"/>
    </xf>
    <xf numFmtId="0" fontId="3" fillId="0" borderId="0" xfId="0" applyFont="1" applyBorder="1" applyProtection="1"/>
    <xf numFmtId="0" fontId="3" fillId="4" borderId="11" xfId="0" applyFont="1" applyFill="1" applyBorder="1" applyProtection="1">
      <protection locked="0"/>
    </xf>
    <xf numFmtId="0" fontId="3" fillId="8" borderId="0" xfId="0" applyFont="1" applyFill="1" applyAlignment="1">
      <alignment horizontal="left" wrapText="1"/>
    </xf>
    <xf numFmtId="0" fontId="2" fillId="8" borderId="0" xfId="0" applyFont="1" applyFill="1" applyBorder="1" applyAlignment="1">
      <alignment horizontal="center" vertical="center" textRotation="90"/>
    </xf>
    <xf numFmtId="0" fontId="5" fillId="0" borderId="0" xfId="0" applyFont="1" applyBorder="1" applyAlignment="1">
      <alignment horizontal="left" wrapText="1"/>
    </xf>
    <xf numFmtId="0" fontId="5" fillId="0" borderId="0" xfId="0" applyFont="1" applyBorder="1" applyAlignment="1">
      <alignment horizontal="left"/>
    </xf>
  </cellXfs>
  <cellStyles count="2">
    <cellStyle name="Normal" xfId="0" builtinId="0"/>
    <cellStyle name="Percent" xfId="1" builtinId="5"/>
  </cellStyles>
  <dxfs count="31">
    <dxf>
      <font>
        <b val="0"/>
        <i val="0"/>
        <strike val="0"/>
        <condense val="0"/>
        <extend val="0"/>
        <outline val="0"/>
        <shadow val="0"/>
        <u val="none"/>
        <vertAlign val="baseline"/>
        <sz val="10"/>
        <color theme="1"/>
        <name val="Arial"/>
        <family val="2"/>
        <scheme val="none"/>
      </font>
      <alignment horizontal="left" vertical="bottom" textRotation="0" wrapText="0" indent="0" justifyLastLine="0" shrinkToFit="0" readingOrder="0"/>
    </dxf>
    <dxf>
      <font>
        <b val="0"/>
        <i val="0"/>
        <strike val="0"/>
        <condense val="0"/>
        <extend val="0"/>
        <outline val="0"/>
        <shadow val="0"/>
        <u val="none"/>
        <vertAlign val="baseline"/>
        <sz val="10"/>
        <color theme="1"/>
        <name val="Arial"/>
        <family val="2"/>
        <scheme val="none"/>
      </font>
      <alignment horizontal="left" vertical="bottom" textRotation="0" wrapText="0" indent="0" justifyLastLine="0" shrinkToFit="0" readingOrder="0"/>
    </dxf>
    <dxf>
      <font>
        <strike val="0"/>
        <outline val="0"/>
        <shadow val="0"/>
        <u val="none"/>
        <vertAlign val="baseline"/>
        <sz val="10"/>
        <color theme="1"/>
        <name val="Arial"/>
        <family val="2"/>
        <scheme val="none"/>
      </font>
      <alignment horizontal="left" vertical="bottom" textRotation="0" wrapText="0" indent="0" justifyLastLine="0" shrinkToFit="0" readingOrder="0"/>
    </dxf>
    <dxf>
      <font>
        <strike val="0"/>
        <outline val="0"/>
        <shadow val="0"/>
        <u val="none"/>
        <vertAlign val="baseline"/>
        <sz val="10"/>
        <color theme="1"/>
        <name val="Arial"/>
        <family val="2"/>
        <scheme val="none"/>
      </font>
      <alignment horizontal="left" vertical="bottom" textRotation="0" wrapText="0" indent="0" justifyLastLine="0" shrinkToFit="0" readingOrder="0"/>
    </dxf>
    <dxf>
      <font>
        <strike val="0"/>
        <outline val="0"/>
        <shadow val="0"/>
        <u val="none"/>
        <vertAlign val="baseline"/>
        <sz val="10"/>
        <color theme="1"/>
        <name val="Arial"/>
        <family val="2"/>
        <scheme val="none"/>
      </font>
      <alignment horizontal="left" vertical="bottom" textRotation="0" wrapText="0" indent="0" justifyLastLine="0" shrinkToFit="0" readingOrder="0"/>
    </dxf>
    <dxf>
      <font>
        <b/>
        <i val="0"/>
        <strike val="0"/>
        <condense val="0"/>
        <extend val="0"/>
        <outline val="0"/>
        <shadow val="0"/>
        <u val="none"/>
        <vertAlign val="baseline"/>
        <sz val="10"/>
        <color theme="1"/>
        <name val="Arial"/>
        <family val="2"/>
        <scheme val="none"/>
      </font>
      <alignment horizontal="left" vertical="bottom" textRotation="0" wrapText="0" indent="0" justifyLastLine="0" shrinkToFit="0" readingOrder="0"/>
    </dxf>
    <dxf>
      <font>
        <strike val="0"/>
        <outline val="0"/>
        <shadow val="0"/>
        <u val="none"/>
        <vertAlign val="baseline"/>
        <sz val="10"/>
        <color theme="1"/>
        <name val="Arial"/>
        <family val="2"/>
        <scheme val="none"/>
      </font>
      <alignment horizontal="left" vertical="bottom" textRotation="0" wrapText="0" indent="0" justifyLastLine="0" shrinkToFit="0" readingOrder="0"/>
    </dxf>
    <dxf>
      <font>
        <strike val="0"/>
        <outline val="0"/>
        <shadow val="0"/>
        <u val="none"/>
        <vertAlign val="baseline"/>
        <sz val="10"/>
        <color theme="1"/>
        <name val="Arial"/>
        <family val="2"/>
        <scheme val="none"/>
      </font>
      <alignment horizontal="left" vertical="bottom" textRotation="0" wrapText="0" indent="0" justifyLastLine="0" shrinkToFit="0" readingOrder="0"/>
    </dxf>
    <dxf>
      <font>
        <b/>
        <i val="0"/>
        <strike val="0"/>
        <condense val="0"/>
        <extend val="0"/>
        <outline val="0"/>
        <shadow val="0"/>
        <u val="none"/>
        <vertAlign val="baseline"/>
        <sz val="10"/>
        <color theme="1"/>
        <name val="Arial"/>
        <family val="2"/>
        <scheme val="none"/>
      </font>
      <alignment horizontal="left" vertical="bottom" textRotation="0" wrapText="0" indent="0" justifyLastLine="0" shrinkToFit="0" readingOrder="0"/>
    </dxf>
    <dxf>
      <font>
        <strike val="0"/>
        <outline val="0"/>
        <shadow val="0"/>
        <u val="none"/>
        <vertAlign val="baseline"/>
        <sz val="10"/>
        <color theme="1"/>
        <name val="Arial"/>
        <family val="2"/>
        <scheme val="none"/>
      </font>
      <alignment horizontal="left" vertical="bottom" textRotation="0" wrapText="0" indent="0" justifyLastLine="0" shrinkToFit="0" readingOrder="0"/>
    </dxf>
    <dxf>
      <font>
        <strike val="0"/>
        <outline val="0"/>
        <shadow val="0"/>
        <u val="none"/>
        <vertAlign val="baseline"/>
        <sz val="10"/>
        <color theme="1"/>
        <name val="Arial"/>
        <family val="2"/>
        <scheme val="none"/>
      </font>
      <alignment horizontal="left" vertical="bottom" textRotation="0" wrapText="0" indent="0" justifyLastLine="0" shrinkToFit="0" readingOrder="0"/>
    </dxf>
    <dxf>
      <font>
        <b/>
        <i val="0"/>
        <strike val="0"/>
        <condense val="0"/>
        <extend val="0"/>
        <outline val="0"/>
        <shadow val="0"/>
        <u val="none"/>
        <vertAlign val="baseline"/>
        <sz val="10"/>
        <color theme="1"/>
        <name val="Arial"/>
        <family val="2"/>
        <scheme val="none"/>
      </font>
      <alignment horizontal="left" vertical="bottom" textRotation="0" wrapText="0" indent="0" justifyLastLine="0" shrinkToFit="0" readingOrder="0"/>
    </dxf>
    <dxf>
      <font>
        <color theme="6"/>
      </font>
      <fill>
        <patternFill>
          <bgColor theme="2"/>
        </patternFill>
      </fill>
    </dxf>
    <dxf>
      <font>
        <color theme="6"/>
      </font>
      <fill>
        <patternFill>
          <bgColor theme="2"/>
        </patternFill>
      </fill>
    </dxf>
    <dxf>
      <font>
        <color theme="6"/>
      </font>
      <fill>
        <patternFill>
          <bgColor theme="2"/>
        </patternFill>
      </fill>
    </dxf>
    <dxf>
      <font>
        <color theme="6"/>
      </font>
      <fill>
        <patternFill>
          <bgColor theme="2"/>
        </patternFill>
      </fill>
    </dxf>
    <dxf>
      <font>
        <color theme="6"/>
      </font>
      <fill>
        <patternFill>
          <fgColor auto="1"/>
          <bgColor theme="2"/>
        </patternFill>
      </fill>
    </dxf>
    <dxf>
      <font>
        <color theme="6"/>
      </font>
      <fill>
        <patternFill>
          <bgColor theme="2"/>
        </patternFill>
      </fill>
    </dxf>
    <dxf>
      <font>
        <color theme="6"/>
      </font>
      <fill>
        <patternFill>
          <bgColor theme="2"/>
        </patternFill>
      </fill>
    </dxf>
    <dxf>
      <font>
        <color theme="6"/>
      </font>
      <fill>
        <patternFill>
          <bgColor theme="2"/>
        </patternFill>
      </fill>
    </dxf>
    <dxf>
      <font>
        <color theme="6"/>
      </font>
      <fill>
        <patternFill>
          <bgColor theme="2"/>
        </patternFill>
      </fill>
    </dxf>
    <dxf>
      <font>
        <color theme="6"/>
      </font>
      <fill>
        <patternFill>
          <bgColor theme="2"/>
        </patternFill>
      </fill>
    </dxf>
    <dxf>
      <font>
        <color theme="6"/>
      </font>
      <fill>
        <patternFill>
          <bgColor theme="2"/>
        </patternFill>
      </fill>
    </dxf>
    <dxf>
      <font>
        <color theme="6"/>
      </font>
      <fill>
        <patternFill>
          <bgColor theme="2"/>
        </patternFill>
      </fill>
    </dxf>
    <dxf>
      <font>
        <color theme="6"/>
      </font>
      <fill>
        <patternFill>
          <bgColor theme="2"/>
        </patternFill>
      </fill>
    </dxf>
    <dxf>
      <font>
        <color theme="6"/>
      </font>
      <fill>
        <patternFill>
          <bgColor theme="2"/>
        </patternFill>
      </fill>
    </dxf>
    <dxf>
      <font>
        <color theme="6"/>
      </font>
      <fill>
        <patternFill>
          <bgColor theme="2"/>
        </patternFill>
      </fill>
    </dxf>
    <dxf>
      <font>
        <color theme="6"/>
      </font>
      <fill>
        <patternFill>
          <bgColor theme="2"/>
        </patternFill>
      </fill>
    </dxf>
    <dxf>
      <font>
        <color theme="6"/>
      </font>
      <fill>
        <patternFill>
          <bgColor theme="2"/>
        </patternFill>
      </fill>
    </dxf>
    <dxf>
      <font>
        <color theme="6"/>
      </font>
      <fill>
        <patternFill>
          <bgColor theme="2"/>
        </patternFill>
      </fill>
    </dxf>
    <dxf>
      <font>
        <color theme="6"/>
      </font>
      <fill>
        <patternFill>
          <bgColor theme="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664638941792925E-2"/>
          <c:y val="8.1357087001292974E-2"/>
          <c:w val="0.54326278935349692"/>
          <c:h val="0.85227123158277784"/>
        </c:manualLayout>
      </c:layout>
      <c:scatterChart>
        <c:scatterStyle val="lineMarker"/>
        <c:varyColors val="0"/>
        <c:ser>
          <c:idx val="0"/>
          <c:order val="0"/>
          <c:tx>
            <c:strRef>
              <c:f>'Technology assessment'!$F$12</c:f>
              <c:strCache>
                <c:ptCount val="1"/>
                <c:pt idx="0">
                  <c:v>Radio-frequency identification (RFID)</c:v>
                </c:pt>
              </c:strCache>
            </c:strRef>
          </c:tx>
          <c:spPr>
            <a:ln w="25400" cap="rnd">
              <a:noFill/>
              <a:round/>
            </a:ln>
            <a:effectLst/>
          </c:spPr>
          <c:marker>
            <c:symbol val="circle"/>
            <c:size val="5"/>
            <c:spPr>
              <a:solidFill>
                <a:schemeClr val="accent1"/>
              </a:solidFill>
              <a:ln w="9525">
                <a:solidFill>
                  <a:schemeClr val="accent1"/>
                </a:solidFill>
              </a:ln>
              <a:effectLst/>
            </c:spPr>
          </c:marker>
          <c:xVal>
            <c:numRef>
              <c:f>'Technology values'!$H$5</c:f>
              <c:numCache>
                <c:formatCode>General</c:formatCode>
                <c:ptCount val="1"/>
                <c:pt idx="0">
                  <c:v>0</c:v>
                </c:pt>
              </c:numCache>
            </c:numRef>
          </c:xVal>
          <c:yVal>
            <c:numRef>
              <c:f>'Technology values'!$J$5</c:f>
              <c:numCache>
                <c:formatCode>General</c:formatCode>
                <c:ptCount val="1"/>
                <c:pt idx="0">
                  <c:v>0</c:v>
                </c:pt>
              </c:numCache>
            </c:numRef>
          </c:yVal>
          <c:smooth val="0"/>
          <c:extLst>
            <c:ext xmlns:c16="http://schemas.microsoft.com/office/drawing/2014/chart" uri="{C3380CC4-5D6E-409C-BE32-E72D297353CC}">
              <c16:uniqueId val="{00000000-BA2B-403D-B856-E571062308BB}"/>
            </c:ext>
          </c:extLst>
        </c:ser>
        <c:ser>
          <c:idx val="1"/>
          <c:order val="1"/>
          <c:tx>
            <c:strRef>
              <c:f>'Technology assessment'!$F$14</c:f>
              <c:strCache>
                <c:ptCount val="1"/>
                <c:pt idx="0">
                  <c:v>3D Printing</c:v>
                </c:pt>
              </c:strCache>
            </c:strRef>
          </c:tx>
          <c:spPr>
            <a:ln w="25400" cap="rnd">
              <a:noFill/>
              <a:round/>
            </a:ln>
            <a:effectLst/>
          </c:spPr>
          <c:marker>
            <c:symbol val="circle"/>
            <c:size val="5"/>
            <c:spPr>
              <a:solidFill>
                <a:schemeClr val="accent2"/>
              </a:solidFill>
              <a:ln w="9525">
                <a:solidFill>
                  <a:schemeClr val="accent2"/>
                </a:solidFill>
              </a:ln>
              <a:effectLst/>
            </c:spPr>
          </c:marker>
          <c:xVal>
            <c:numRef>
              <c:f>'Technology values'!$H$7</c:f>
              <c:numCache>
                <c:formatCode>General</c:formatCode>
                <c:ptCount val="1"/>
                <c:pt idx="0">
                  <c:v>0</c:v>
                </c:pt>
              </c:numCache>
            </c:numRef>
          </c:xVal>
          <c:yVal>
            <c:numRef>
              <c:f>'Technology values'!$J$7</c:f>
              <c:numCache>
                <c:formatCode>General</c:formatCode>
                <c:ptCount val="1"/>
                <c:pt idx="0">
                  <c:v>0</c:v>
                </c:pt>
              </c:numCache>
            </c:numRef>
          </c:yVal>
          <c:smooth val="0"/>
          <c:extLst>
            <c:ext xmlns:c16="http://schemas.microsoft.com/office/drawing/2014/chart" uri="{C3380CC4-5D6E-409C-BE32-E72D297353CC}">
              <c16:uniqueId val="{00000001-BA2B-403D-B856-E571062308BB}"/>
            </c:ext>
          </c:extLst>
        </c:ser>
        <c:ser>
          <c:idx val="2"/>
          <c:order val="2"/>
          <c:tx>
            <c:strRef>
              <c:f>'Technology assessment'!$F$16</c:f>
              <c:strCache>
                <c:ptCount val="1"/>
                <c:pt idx="0">
                  <c:v>UV / IR / NIR / NMR Spectroscopy</c:v>
                </c:pt>
              </c:strCache>
            </c:strRef>
          </c:tx>
          <c:spPr>
            <a:ln w="25400" cap="rnd">
              <a:noFill/>
              <a:round/>
            </a:ln>
            <a:effectLst/>
          </c:spPr>
          <c:marker>
            <c:symbol val="circle"/>
            <c:size val="5"/>
            <c:spPr>
              <a:solidFill>
                <a:schemeClr val="accent3"/>
              </a:solidFill>
              <a:ln w="9525">
                <a:solidFill>
                  <a:schemeClr val="accent3"/>
                </a:solidFill>
              </a:ln>
              <a:effectLst/>
            </c:spPr>
          </c:marker>
          <c:xVal>
            <c:numRef>
              <c:f>'Technology values'!$H$9</c:f>
              <c:numCache>
                <c:formatCode>General</c:formatCode>
                <c:ptCount val="1"/>
                <c:pt idx="0">
                  <c:v>0</c:v>
                </c:pt>
              </c:numCache>
            </c:numRef>
          </c:xVal>
          <c:yVal>
            <c:numRef>
              <c:f>'Technology values'!$J$9</c:f>
              <c:numCache>
                <c:formatCode>General</c:formatCode>
                <c:ptCount val="1"/>
                <c:pt idx="0">
                  <c:v>0</c:v>
                </c:pt>
              </c:numCache>
            </c:numRef>
          </c:yVal>
          <c:smooth val="0"/>
          <c:extLst>
            <c:ext xmlns:c16="http://schemas.microsoft.com/office/drawing/2014/chart" uri="{C3380CC4-5D6E-409C-BE32-E72D297353CC}">
              <c16:uniqueId val="{00000002-BA2B-403D-B856-E571062308BB}"/>
            </c:ext>
          </c:extLst>
        </c:ser>
        <c:ser>
          <c:idx val="3"/>
          <c:order val="3"/>
          <c:tx>
            <c:strRef>
              <c:f>'Technology assessment'!$F$22</c:f>
              <c:strCache>
                <c:ptCount val="1"/>
                <c:pt idx="0">
                  <c:v>Machine Learning</c:v>
                </c:pt>
              </c:strCache>
            </c:strRef>
          </c:tx>
          <c:spPr>
            <a:ln w="25400" cap="rnd">
              <a:noFill/>
              <a:round/>
            </a:ln>
            <a:effectLst/>
          </c:spPr>
          <c:marker>
            <c:symbol val="circle"/>
            <c:size val="5"/>
            <c:spPr>
              <a:solidFill>
                <a:schemeClr val="accent4"/>
              </a:solidFill>
              <a:ln w="9525">
                <a:solidFill>
                  <a:schemeClr val="accent4"/>
                </a:solidFill>
              </a:ln>
              <a:effectLst/>
            </c:spPr>
          </c:marker>
          <c:xVal>
            <c:numRef>
              <c:f>'Technology values'!$H$15</c:f>
              <c:numCache>
                <c:formatCode>General</c:formatCode>
                <c:ptCount val="1"/>
                <c:pt idx="0">
                  <c:v>0</c:v>
                </c:pt>
              </c:numCache>
            </c:numRef>
          </c:xVal>
          <c:yVal>
            <c:numRef>
              <c:f>'Technology values'!$J$15</c:f>
              <c:numCache>
                <c:formatCode>General</c:formatCode>
                <c:ptCount val="1"/>
                <c:pt idx="0">
                  <c:v>0</c:v>
                </c:pt>
              </c:numCache>
            </c:numRef>
          </c:yVal>
          <c:smooth val="0"/>
          <c:extLst>
            <c:ext xmlns:c16="http://schemas.microsoft.com/office/drawing/2014/chart" uri="{C3380CC4-5D6E-409C-BE32-E72D297353CC}">
              <c16:uniqueId val="{00000003-BA2B-403D-B856-E571062308BB}"/>
            </c:ext>
          </c:extLst>
        </c:ser>
        <c:ser>
          <c:idx val="4"/>
          <c:order val="4"/>
          <c:tx>
            <c:strRef>
              <c:f>'Technology assessment'!$F$24</c:f>
              <c:strCache>
                <c:ptCount val="1"/>
                <c:pt idx="0">
                  <c:v>Internet of Things &amp; Industrial Internet</c:v>
                </c:pt>
              </c:strCache>
            </c:strRef>
          </c:tx>
          <c:spPr>
            <a:ln w="25400" cap="rnd">
              <a:noFill/>
              <a:round/>
            </a:ln>
            <a:effectLst/>
          </c:spPr>
          <c:marker>
            <c:symbol val="circle"/>
            <c:size val="5"/>
            <c:spPr>
              <a:solidFill>
                <a:schemeClr val="accent5"/>
              </a:solidFill>
              <a:ln w="9525">
                <a:solidFill>
                  <a:schemeClr val="accent5"/>
                </a:solidFill>
              </a:ln>
              <a:effectLst/>
            </c:spPr>
          </c:marker>
          <c:xVal>
            <c:numRef>
              <c:f>'Technology values'!$H$17</c:f>
              <c:numCache>
                <c:formatCode>General</c:formatCode>
                <c:ptCount val="1"/>
                <c:pt idx="0">
                  <c:v>0</c:v>
                </c:pt>
              </c:numCache>
            </c:numRef>
          </c:xVal>
          <c:yVal>
            <c:numRef>
              <c:f>'Technology values'!$J$17</c:f>
              <c:numCache>
                <c:formatCode>General</c:formatCode>
                <c:ptCount val="1"/>
                <c:pt idx="0">
                  <c:v>0</c:v>
                </c:pt>
              </c:numCache>
            </c:numRef>
          </c:yVal>
          <c:smooth val="0"/>
          <c:extLst>
            <c:ext xmlns:c16="http://schemas.microsoft.com/office/drawing/2014/chart" uri="{C3380CC4-5D6E-409C-BE32-E72D297353CC}">
              <c16:uniqueId val="{00000004-BA2B-403D-B856-E571062308BB}"/>
            </c:ext>
          </c:extLst>
        </c:ser>
        <c:ser>
          <c:idx val="5"/>
          <c:order val="5"/>
          <c:tx>
            <c:strRef>
              <c:f>'Technology assessment'!$F$26</c:f>
              <c:strCache>
                <c:ptCount val="1"/>
                <c:pt idx="0">
                  <c:v>Augmented Reality / Virtual Reality</c:v>
                </c:pt>
              </c:strCache>
            </c:strRef>
          </c:tx>
          <c:spPr>
            <a:ln w="25400" cap="rnd">
              <a:noFill/>
              <a:round/>
            </a:ln>
            <a:effectLst/>
          </c:spPr>
          <c:marker>
            <c:symbol val="circle"/>
            <c:size val="5"/>
            <c:spPr>
              <a:solidFill>
                <a:schemeClr val="accent6"/>
              </a:solidFill>
              <a:ln w="9525">
                <a:solidFill>
                  <a:schemeClr val="accent6"/>
                </a:solidFill>
              </a:ln>
              <a:effectLst/>
            </c:spPr>
          </c:marker>
          <c:xVal>
            <c:numRef>
              <c:f>'Technology values'!$H$19</c:f>
              <c:numCache>
                <c:formatCode>General</c:formatCode>
                <c:ptCount val="1"/>
                <c:pt idx="0">
                  <c:v>0</c:v>
                </c:pt>
              </c:numCache>
            </c:numRef>
          </c:xVal>
          <c:yVal>
            <c:numRef>
              <c:f>'Technology values'!$J$19</c:f>
              <c:numCache>
                <c:formatCode>General</c:formatCode>
                <c:ptCount val="1"/>
                <c:pt idx="0">
                  <c:v>0</c:v>
                </c:pt>
              </c:numCache>
            </c:numRef>
          </c:yVal>
          <c:smooth val="0"/>
          <c:extLst>
            <c:ext xmlns:c16="http://schemas.microsoft.com/office/drawing/2014/chart" uri="{C3380CC4-5D6E-409C-BE32-E72D297353CC}">
              <c16:uniqueId val="{00000005-BA2B-403D-B856-E571062308BB}"/>
            </c:ext>
          </c:extLst>
        </c:ser>
        <c:ser>
          <c:idx val="6"/>
          <c:order val="6"/>
          <c:tx>
            <c:strRef>
              <c:f>'Technology assessment'!$F$28</c:f>
              <c:strCache>
                <c:ptCount val="1"/>
                <c:pt idx="0">
                  <c:v>Big data</c:v>
                </c:pt>
              </c:strCache>
            </c:strRef>
          </c:tx>
          <c:spPr>
            <a:ln w="25400" cap="rnd">
              <a:noFill/>
              <a:round/>
            </a:ln>
            <a:effectLst/>
          </c:spPr>
          <c:marker>
            <c:symbol val="circle"/>
            <c:size val="5"/>
            <c:spPr>
              <a:solidFill>
                <a:schemeClr val="accent1">
                  <a:lumMod val="60000"/>
                </a:schemeClr>
              </a:solidFill>
              <a:ln w="9525">
                <a:solidFill>
                  <a:schemeClr val="accent1">
                    <a:lumMod val="60000"/>
                  </a:schemeClr>
                </a:solidFill>
              </a:ln>
              <a:effectLst/>
            </c:spPr>
          </c:marker>
          <c:xVal>
            <c:numRef>
              <c:f>'Technology values'!$H$21</c:f>
              <c:numCache>
                <c:formatCode>General</c:formatCode>
                <c:ptCount val="1"/>
                <c:pt idx="0">
                  <c:v>0</c:v>
                </c:pt>
              </c:numCache>
            </c:numRef>
          </c:xVal>
          <c:yVal>
            <c:numRef>
              <c:f>'Technology values'!$J$21</c:f>
              <c:numCache>
                <c:formatCode>General</c:formatCode>
                <c:ptCount val="1"/>
                <c:pt idx="0">
                  <c:v>0</c:v>
                </c:pt>
              </c:numCache>
            </c:numRef>
          </c:yVal>
          <c:smooth val="0"/>
          <c:extLst>
            <c:ext xmlns:c16="http://schemas.microsoft.com/office/drawing/2014/chart" uri="{C3380CC4-5D6E-409C-BE32-E72D297353CC}">
              <c16:uniqueId val="{00000006-BA2B-403D-B856-E571062308BB}"/>
            </c:ext>
          </c:extLst>
        </c:ser>
        <c:ser>
          <c:idx val="7"/>
          <c:order val="7"/>
          <c:tx>
            <c:strRef>
              <c:f>'Technology assessment'!$F$30</c:f>
              <c:strCache>
                <c:ptCount val="1"/>
                <c:pt idx="0">
                  <c:v>Machine Vision</c:v>
                </c:pt>
              </c:strCache>
            </c:strRef>
          </c:tx>
          <c:spPr>
            <a:ln w="25400" cap="rnd">
              <a:noFill/>
              <a:round/>
            </a:ln>
            <a:effectLst/>
          </c:spPr>
          <c:marker>
            <c:symbol val="circle"/>
            <c:size val="5"/>
            <c:spPr>
              <a:solidFill>
                <a:schemeClr val="accent2">
                  <a:lumMod val="60000"/>
                </a:schemeClr>
              </a:solidFill>
              <a:ln w="9525">
                <a:solidFill>
                  <a:schemeClr val="accent2">
                    <a:lumMod val="60000"/>
                  </a:schemeClr>
                </a:solidFill>
              </a:ln>
              <a:effectLst/>
            </c:spPr>
          </c:marker>
          <c:xVal>
            <c:numRef>
              <c:f>'Technology values'!$H$23</c:f>
              <c:numCache>
                <c:formatCode>General</c:formatCode>
                <c:ptCount val="1"/>
                <c:pt idx="0">
                  <c:v>0</c:v>
                </c:pt>
              </c:numCache>
            </c:numRef>
          </c:xVal>
          <c:yVal>
            <c:numRef>
              <c:f>'Technology values'!$J$23</c:f>
              <c:numCache>
                <c:formatCode>General</c:formatCode>
                <c:ptCount val="1"/>
                <c:pt idx="0">
                  <c:v>0</c:v>
                </c:pt>
              </c:numCache>
            </c:numRef>
          </c:yVal>
          <c:smooth val="0"/>
          <c:extLst>
            <c:ext xmlns:c16="http://schemas.microsoft.com/office/drawing/2014/chart" uri="{C3380CC4-5D6E-409C-BE32-E72D297353CC}">
              <c16:uniqueId val="{00000007-BA2B-403D-B856-E571062308BB}"/>
            </c:ext>
          </c:extLst>
        </c:ser>
        <c:ser>
          <c:idx val="8"/>
          <c:order val="8"/>
          <c:tx>
            <c:strRef>
              <c:f>'Technology assessment'!$F$32</c:f>
              <c:strCache>
                <c:ptCount val="1"/>
                <c:pt idx="0">
                  <c:v>Conversational Systems</c:v>
                </c:pt>
              </c:strCache>
            </c:strRef>
          </c:tx>
          <c:spPr>
            <a:ln w="25400" cap="rnd">
              <a:noFill/>
              <a:round/>
            </a:ln>
            <a:effectLst/>
          </c:spPr>
          <c:marker>
            <c:symbol val="circle"/>
            <c:size val="5"/>
            <c:spPr>
              <a:solidFill>
                <a:schemeClr val="accent3">
                  <a:lumMod val="60000"/>
                </a:schemeClr>
              </a:solidFill>
              <a:ln w="9525">
                <a:solidFill>
                  <a:schemeClr val="accent3">
                    <a:lumMod val="60000"/>
                  </a:schemeClr>
                </a:solidFill>
              </a:ln>
              <a:effectLst/>
            </c:spPr>
          </c:marker>
          <c:xVal>
            <c:numRef>
              <c:f>'Technology values'!$H$25</c:f>
              <c:numCache>
                <c:formatCode>General</c:formatCode>
                <c:ptCount val="1"/>
                <c:pt idx="0">
                  <c:v>0</c:v>
                </c:pt>
              </c:numCache>
            </c:numRef>
          </c:xVal>
          <c:yVal>
            <c:numRef>
              <c:f>'Technology values'!$J$25</c:f>
              <c:numCache>
                <c:formatCode>General</c:formatCode>
                <c:ptCount val="1"/>
                <c:pt idx="0">
                  <c:v>0</c:v>
                </c:pt>
              </c:numCache>
            </c:numRef>
          </c:yVal>
          <c:smooth val="0"/>
          <c:extLst>
            <c:ext xmlns:c16="http://schemas.microsoft.com/office/drawing/2014/chart" uri="{C3380CC4-5D6E-409C-BE32-E72D297353CC}">
              <c16:uniqueId val="{00000009-BA2B-403D-B856-E571062308BB}"/>
            </c:ext>
          </c:extLst>
        </c:ser>
        <c:ser>
          <c:idx val="9"/>
          <c:order val="9"/>
          <c:tx>
            <c:strRef>
              <c:f>'Technology assessment'!$F$34</c:f>
              <c:strCache>
                <c:ptCount val="1"/>
                <c:pt idx="0">
                  <c:v>Blockchain</c:v>
                </c:pt>
              </c:strCache>
            </c:strRef>
          </c:tx>
          <c:spPr>
            <a:ln w="25400" cap="rnd">
              <a:noFill/>
              <a:round/>
            </a:ln>
            <a:effectLst/>
          </c:spPr>
          <c:marker>
            <c:symbol val="circle"/>
            <c:size val="5"/>
            <c:spPr>
              <a:solidFill>
                <a:schemeClr val="accent4">
                  <a:lumMod val="60000"/>
                </a:schemeClr>
              </a:solidFill>
              <a:ln w="9525">
                <a:solidFill>
                  <a:schemeClr val="accent4">
                    <a:lumMod val="60000"/>
                  </a:schemeClr>
                </a:solidFill>
              </a:ln>
              <a:effectLst/>
            </c:spPr>
          </c:marker>
          <c:xVal>
            <c:numRef>
              <c:f>'Technology values'!$H$27</c:f>
              <c:numCache>
                <c:formatCode>General</c:formatCode>
                <c:ptCount val="1"/>
                <c:pt idx="0">
                  <c:v>0</c:v>
                </c:pt>
              </c:numCache>
            </c:numRef>
          </c:xVal>
          <c:yVal>
            <c:numRef>
              <c:f>'Technology values'!$J$27</c:f>
              <c:numCache>
                <c:formatCode>General</c:formatCode>
                <c:ptCount val="1"/>
                <c:pt idx="0">
                  <c:v>0</c:v>
                </c:pt>
              </c:numCache>
            </c:numRef>
          </c:yVal>
          <c:smooth val="0"/>
          <c:extLst>
            <c:ext xmlns:c16="http://schemas.microsoft.com/office/drawing/2014/chart" uri="{C3380CC4-5D6E-409C-BE32-E72D297353CC}">
              <c16:uniqueId val="{0000000A-BA2B-403D-B856-E571062308BB}"/>
            </c:ext>
          </c:extLst>
        </c:ser>
        <c:ser>
          <c:idx val="10"/>
          <c:order val="10"/>
          <c:tx>
            <c:strRef>
              <c:f>'Technology assessment'!$F$36</c:f>
              <c:strCache>
                <c:ptCount val="1"/>
                <c:pt idx="0">
                  <c:v>Robotics</c:v>
                </c:pt>
              </c:strCache>
            </c:strRef>
          </c:tx>
          <c:spPr>
            <a:ln w="25400" cap="rnd">
              <a:noFill/>
              <a:round/>
            </a:ln>
            <a:effectLst/>
          </c:spPr>
          <c:marker>
            <c:symbol val="circle"/>
            <c:size val="5"/>
            <c:spPr>
              <a:solidFill>
                <a:schemeClr val="accent5">
                  <a:lumMod val="60000"/>
                </a:schemeClr>
              </a:solidFill>
              <a:ln w="9525">
                <a:solidFill>
                  <a:schemeClr val="accent5">
                    <a:lumMod val="60000"/>
                  </a:schemeClr>
                </a:solidFill>
              </a:ln>
              <a:effectLst/>
            </c:spPr>
          </c:marker>
          <c:xVal>
            <c:numRef>
              <c:f>'Technology values'!$H$29</c:f>
              <c:numCache>
                <c:formatCode>General</c:formatCode>
                <c:ptCount val="1"/>
                <c:pt idx="0">
                  <c:v>0</c:v>
                </c:pt>
              </c:numCache>
            </c:numRef>
          </c:xVal>
          <c:yVal>
            <c:numRef>
              <c:f>'Technology values'!$J$29</c:f>
              <c:numCache>
                <c:formatCode>General</c:formatCode>
                <c:ptCount val="1"/>
                <c:pt idx="0">
                  <c:v>0</c:v>
                </c:pt>
              </c:numCache>
            </c:numRef>
          </c:yVal>
          <c:smooth val="0"/>
          <c:extLst>
            <c:ext xmlns:c16="http://schemas.microsoft.com/office/drawing/2014/chart" uri="{C3380CC4-5D6E-409C-BE32-E72D297353CC}">
              <c16:uniqueId val="{0000000B-BA2B-403D-B856-E571062308BB}"/>
            </c:ext>
          </c:extLst>
        </c:ser>
        <c:ser>
          <c:idx val="11"/>
          <c:order val="11"/>
          <c:tx>
            <c:strRef>
              <c:f>'Technology assessment'!$F$38</c:f>
              <c:strCache>
                <c:ptCount val="1"/>
                <c:pt idx="0">
                  <c:v>New materials</c:v>
                </c:pt>
              </c:strCache>
            </c:strRef>
          </c:tx>
          <c:spPr>
            <a:ln w="25400" cap="rnd">
              <a:noFill/>
              <a:round/>
            </a:ln>
            <a:effectLst/>
          </c:spPr>
          <c:marker>
            <c:symbol val="circle"/>
            <c:size val="5"/>
            <c:spPr>
              <a:solidFill>
                <a:schemeClr val="accent6">
                  <a:lumMod val="60000"/>
                </a:schemeClr>
              </a:solidFill>
              <a:ln w="9525">
                <a:solidFill>
                  <a:schemeClr val="accent6">
                    <a:lumMod val="60000"/>
                  </a:schemeClr>
                </a:solidFill>
              </a:ln>
              <a:effectLst/>
            </c:spPr>
          </c:marker>
          <c:xVal>
            <c:numRef>
              <c:f>'Technology values'!$H$31</c:f>
              <c:numCache>
                <c:formatCode>General</c:formatCode>
                <c:ptCount val="1"/>
                <c:pt idx="0">
                  <c:v>0</c:v>
                </c:pt>
              </c:numCache>
            </c:numRef>
          </c:xVal>
          <c:yVal>
            <c:numRef>
              <c:f>'Technology values'!$J$31</c:f>
              <c:numCache>
                <c:formatCode>General</c:formatCode>
                <c:ptCount val="1"/>
                <c:pt idx="0">
                  <c:v>0</c:v>
                </c:pt>
              </c:numCache>
            </c:numRef>
          </c:yVal>
          <c:smooth val="0"/>
          <c:extLst>
            <c:ext xmlns:c16="http://schemas.microsoft.com/office/drawing/2014/chart" uri="{C3380CC4-5D6E-409C-BE32-E72D297353CC}">
              <c16:uniqueId val="{0000000C-BA2B-403D-B856-E571062308BB}"/>
            </c:ext>
          </c:extLst>
        </c:ser>
        <c:ser>
          <c:idx val="12"/>
          <c:order val="12"/>
          <c:tx>
            <c:strRef>
              <c:f>'Technology assessment'!$F$40</c:f>
              <c:strCache>
                <c:ptCount val="1"/>
                <c:pt idx="0">
                  <c:v>Bio-based material</c:v>
                </c:pt>
              </c:strCache>
            </c:strRef>
          </c:tx>
          <c:spPr>
            <a:ln w="25400" cap="rnd">
              <a:noFill/>
              <a:round/>
            </a:ln>
            <a:effectLst/>
          </c:spPr>
          <c:marker>
            <c:symbol val="circle"/>
            <c:size val="5"/>
            <c:spPr>
              <a:solidFill>
                <a:schemeClr val="accent1">
                  <a:lumMod val="80000"/>
                  <a:lumOff val="20000"/>
                </a:schemeClr>
              </a:solidFill>
              <a:ln w="9525">
                <a:solidFill>
                  <a:schemeClr val="accent1">
                    <a:lumMod val="80000"/>
                    <a:lumOff val="20000"/>
                  </a:schemeClr>
                </a:solidFill>
              </a:ln>
              <a:effectLst/>
            </c:spPr>
          </c:marker>
          <c:xVal>
            <c:numRef>
              <c:f>'Technology values'!$H$33</c:f>
              <c:numCache>
                <c:formatCode>General</c:formatCode>
                <c:ptCount val="1"/>
                <c:pt idx="0">
                  <c:v>0</c:v>
                </c:pt>
              </c:numCache>
            </c:numRef>
          </c:xVal>
          <c:yVal>
            <c:numRef>
              <c:f>'Technology values'!$J$33</c:f>
              <c:numCache>
                <c:formatCode>General</c:formatCode>
                <c:ptCount val="1"/>
                <c:pt idx="0">
                  <c:v>0</c:v>
                </c:pt>
              </c:numCache>
            </c:numRef>
          </c:yVal>
          <c:smooth val="0"/>
          <c:extLst>
            <c:ext xmlns:c16="http://schemas.microsoft.com/office/drawing/2014/chart" uri="{C3380CC4-5D6E-409C-BE32-E72D297353CC}">
              <c16:uniqueId val="{0000000D-BA2B-403D-B856-E571062308BB}"/>
            </c:ext>
          </c:extLst>
        </c:ser>
        <c:ser>
          <c:idx val="13"/>
          <c:order val="13"/>
          <c:tx>
            <c:strRef>
              <c:f>'Technology assessment'!$F$42</c:f>
              <c:strCache>
                <c:ptCount val="1"/>
                <c:pt idx="0">
                  <c:v>Artificial intelligence</c:v>
                </c:pt>
              </c:strCache>
            </c:strRef>
          </c:tx>
          <c:spPr>
            <a:ln w="25400" cap="rnd">
              <a:noFill/>
              <a:round/>
            </a:ln>
            <a:effectLst/>
          </c:spPr>
          <c:marker>
            <c:symbol val="circle"/>
            <c:size val="5"/>
            <c:spPr>
              <a:solidFill>
                <a:schemeClr val="accent2">
                  <a:lumMod val="80000"/>
                  <a:lumOff val="20000"/>
                </a:schemeClr>
              </a:solidFill>
              <a:ln w="9525">
                <a:solidFill>
                  <a:schemeClr val="accent2">
                    <a:lumMod val="80000"/>
                    <a:lumOff val="20000"/>
                  </a:schemeClr>
                </a:solidFill>
              </a:ln>
              <a:effectLst/>
            </c:spPr>
          </c:marker>
          <c:xVal>
            <c:numRef>
              <c:f>'Technology values'!$H$35</c:f>
              <c:numCache>
                <c:formatCode>General</c:formatCode>
                <c:ptCount val="1"/>
                <c:pt idx="0">
                  <c:v>0</c:v>
                </c:pt>
              </c:numCache>
            </c:numRef>
          </c:xVal>
          <c:yVal>
            <c:numRef>
              <c:f>'Technology values'!$J$35</c:f>
              <c:numCache>
                <c:formatCode>General</c:formatCode>
                <c:ptCount val="1"/>
                <c:pt idx="0">
                  <c:v>0</c:v>
                </c:pt>
              </c:numCache>
            </c:numRef>
          </c:yVal>
          <c:smooth val="0"/>
          <c:extLst>
            <c:ext xmlns:c16="http://schemas.microsoft.com/office/drawing/2014/chart" uri="{C3380CC4-5D6E-409C-BE32-E72D297353CC}">
              <c16:uniqueId val="{0000000E-BA2B-403D-B856-E571062308BB}"/>
            </c:ext>
          </c:extLst>
        </c:ser>
        <c:ser>
          <c:idx val="14"/>
          <c:order val="14"/>
          <c:tx>
            <c:strRef>
              <c:f>'Technology assessment'!$F$44</c:f>
              <c:strCache>
                <c:ptCount val="1"/>
                <c:pt idx="0">
                  <c:v>Digital Twin</c:v>
                </c:pt>
              </c:strCache>
            </c:strRef>
          </c:tx>
          <c:spPr>
            <a:ln w="25400" cap="rnd">
              <a:noFill/>
              <a:round/>
            </a:ln>
            <a:effectLst/>
          </c:spPr>
          <c:marker>
            <c:symbol val="circle"/>
            <c:size val="5"/>
            <c:spPr>
              <a:solidFill>
                <a:schemeClr val="accent3">
                  <a:lumMod val="80000"/>
                  <a:lumOff val="20000"/>
                </a:schemeClr>
              </a:solidFill>
              <a:ln w="9525">
                <a:solidFill>
                  <a:schemeClr val="accent3">
                    <a:lumMod val="80000"/>
                    <a:lumOff val="20000"/>
                  </a:schemeClr>
                </a:solidFill>
              </a:ln>
              <a:effectLst/>
            </c:spPr>
          </c:marker>
          <c:xVal>
            <c:numRef>
              <c:f>'Technology values'!$H$37</c:f>
              <c:numCache>
                <c:formatCode>General</c:formatCode>
                <c:ptCount val="1"/>
                <c:pt idx="0">
                  <c:v>0</c:v>
                </c:pt>
              </c:numCache>
            </c:numRef>
          </c:xVal>
          <c:yVal>
            <c:numRef>
              <c:f>'Technology values'!$J$37</c:f>
              <c:numCache>
                <c:formatCode>General</c:formatCode>
                <c:ptCount val="1"/>
                <c:pt idx="0">
                  <c:v>0</c:v>
                </c:pt>
              </c:numCache>
            </c:numRef>
          </c:yVal>
          <c:smooth val="0"/>
          <c:extLst>
            <c:ext xmlns:c16="http://schemas.microsoft.com/office/drawing/2014/chart" uri="{C3380CC4-5D6E-409C-BE32-E72D297353CC}">
              <c16:uniqueId val="{0000000F-BA2B-403D-B856-E571062308BB}"/>
            </c:ext>
          </c:extLst>
        </c:ser>
        <c:ser>
          <c:idx val="15"/>
          <c:order val="15"/>
          <c:tx>
            <c:strRef>
              <c:f>'Technology assessment'!$F$46</c:f>
              <c:strCache>
                <c:ptCount val="1"/>
                <c:pt idx="0">
                  <c:v>Nano-technology</c:v>
                </c:pt>
              </c:strCache>
            </c:strRef>
          </c:tx>
          <c:spPr>
            <a:ln w="25400" cap="rnd">
              <a:noFill/>
              <a:round/>
            </a:ln>
            <a:effectLst/>
          </c:spPr>
          <c:marker>
            <c:symbol val="circle"/>
            <c:size val="5"/>
            <c:spPr>
              <a:solidFill>
                <a:schemeClr val="accent4">
                  <a:lumMod val="80000"/>
                  <a:lumOff val="20000"/>
                </a:schemeClr>
              </a:solidFill>
              <a:ln w="9525">
                <a:solidFill>
                  <a:schemeClr val="accent4">
                    <a:lumMod val="80000"/>
                    <a:lumOff val="20000"/>
                  </a:schemeClr>
                </a:solidFill>
              </a:ln>
              <a:effectLst/>
            </c:spPr>
          </c:marker>
          <c:xVal>
            <c:numRef>
              <c:f>'Technology values'!$H$39</c:f>
              <c:numCache>
                <c:formatCode>General</c:formatCode>
                <c:ptCount val="1"/>
                <c:pt idx="0">
                  <c:v>0</c:v>
                </c:pt>
              </c:numCache>
            </c:numRef>
          </c:xVal>
          <c:yVal>
            <c:numRef>
              <c:f>'Technology values'!$J$39</c:f>
              <c:numCache>
                <c:formatCode>General</c:formatCode>
                <c:ptCount val="1"/>
                <c:pt idx="0">
                  <c:v>0</c:v>
                </c:pt>
              </c:numCache>
            </c:numRef>
          </c:yVal>
          <c:smooth val="0"/>
          <c:extLst>
            <c:ext xmlns:c16="http://schemas.microsoft.com/office/drawing/2014/chart" uri="{C3380CC4-5D6E-409C-BE32-E72D297353CC}">
              <c16:uniqueId val="{00000010-BA2B-403D-B856-E571062308BB}"/>
            </c:ext>
          </c:extLst>
        </c:ser>
        <c:ser>
          <c:idx val="16"/>
          <c:order val="16"/>
          <c:tx>
            <c:strRef>
              <c:f>'Technology assessment'!$F$48</c:f>
              <c:strCache>
                <c:ptCount val="1"/>
                <c:pt idx="0">
                  <c:v>Energy harvesting</c:v>
                </c:pt>
              </c:strCache>
            </c:strRef>
          </c:tx>
          <c:spPr>
            <a:ln w="25400" cap="rnd">
              <a:noFill/>
              <a:round/>
            </a:ln>
            <a:effectLst/>
          </c:spPr>
          <c:marker>
            <c:symbol val="circle"/>
            <c:size val="5"/>
            <c:spPr>
              <a:solidFill>
                <a:schemeClr val="accent5">
                  <a:lumMod val="80000"/>
                  <a:lumOff val="20000"/>
                </a:schemeClr>
              </a:solidFill>
              <a:ln w="9525">
                <a:solidFill>
                  <a:schemeClr val="accent5">
                    <a:lumMod val="80000"/>
                    <a:lumOff val="20000"/>
                  </a:schemeClr>
                </a:solidFill>
              </a:ln>
              <a:effectLst/>
            </c:spPr>
          </c:marker>
          <c:xVal>
            <c:numRef>
              <c:f>'Technology values'!$H$41</c:f>
              <c:numCache>
                <c:formatCode>General</c:formatCode>
                <c:ptCount val="1"/>
                <c:pt idx="0">
                  <c:v>0</c:v>
                </c:pt>
              </c:numCache>
            </c:numRef>
          </c:xVal>
          <c:yVal>
            <c:numRef>
              <c:f>'Technology values'!$J$41</c:f>
              <c:numCache>
                <c:formatCode>General</c:formatCode>
                <c:ptCount val="1"/>
                <c:pt idx="0">
                  <c:v>0</c:v>
                </c:pt>
              </c:numCache>
            </c:numRef>
          </c:yVal>
          <c:smooth val="0"/>
          <c:extLst>
            <c:ext xmlns:c16="http://schemas.microsoft.com/office/drawing/2014/chart" uri="{C3380CC4-5D6E-409C-BE32-E72D297353CC}">
              <c16:uniqueId val="{00000011-BA2B-403D-B856-E571062308BB}"/>
            </c:ext>
          </c:extLst>
        </c:ser>
        <c:ser>
          <c:idx val="17"/>
          <c:order val="17"/>
          <c:tx>
            <c:strRef>
              <c:f>'Technology assessment'!$F$18</c:f>
              <c:strCache>
                <c:ptCount val="1"/>
                <c:pt idx="0">
                  <c:v>Bio-Energy</c:v>
                </c:pt>
              </c:strCache>
            </c:strRef>
          </c:tx>
          <c:spPr>
            <a:ln w="25400" cap="rnd">
              <a:noFill/>
              <a:round/>
            </a:ln>
            <a:effectLst/>
          </c:spPr>
          <c:marker>
            <c:symbol val="circle"/>
            <c:size val="5"/>
            <c:spPr>
              <a:solidFill>
                <a:schemeClr val="accent6">
                  <a:lumMod val="80000"/>
                  <a:lumOff val="20000"/>
                </a:schemeClr>
              </a:solidFill>
              <a:ln w="9525">
                <a:solidFill>
                  <a:schemeClr val="accent6">
                    <a:lumMod val="80000"/>
                    <a:lumOff val="20000"/>
                  </a:schemeClr>
                </a:solidFill>
              </a:ln>
              <a:effectLst/>
            </c:spPr>
          </c:marker>
          <c:xVal>
            <c:numRef>
              <c:f>'Technology values'!$H$11</c:f>
              <c:numCache>
                <c:formatCode>General</c:formatCode>
                <c:ptCount val="1"/>
                <c:pt idx="0">
                  <c:v>0</c:v>
                </c:pt>
              </c:numCache>
            </c:numRef>
          </c:xVal>
          <c:yVal>
            <c:numRef>
              <c:f>'Technology values'!$J$11</c:f>
              <c:numCache>
                <c:formatCode>General</c:formatCode>
                <c:ptCount val="1"/>
                <c:pt idx="0">
                  <c:v>0</c:v>
                </c:pt>
              </c:numCache>
            </c:numRef>
          </c:yVal>
          <c:smooth val="0"/>
          <c:extLst>
            <c:ext xmlns:c16="http://schemas.microsoft.com/office/drawing/2014/chart" uri="{C3380CC4-5D6E-409C-BE32-E72D297353CC}">
              <c16:uniqueId val="{00000012-BA2B-403D-B856-E571062308BB}"/>
            </c:ext>
          </c:extLst>
        </c:ser>
        <c:ser>
          <c:idx val="18"/>
          <c:order val="18"/>
          <c:tx>
            <c:strRef>
              <c:f>'Technology values'!$B$13</c:f>
              <c:strCache>
                <c:ptCount val="1"/>
                <c:pt idx="0">
                  <c:v>Secondary data</c:v>
                </c:pt>
              </c:strCache>
            </c:strRef>
          </c:tx>
          <c:spPr>
            <a:ln w="25400" cap="rnd">
              <a:noFill/>
              <a:round/>
            </a:ln>
            <a:effectLst/>
          </c:spPr>
          <c:marker>
            <c:symbol val="circle"/>
            <c:size val="5"/>
            <c:spPr>
              <a:solidFill>
                <a:schemeClr val="accent1">
                  <a:lumMod val="80000"/>
                </a:schemeClr>
              </a:solidFill>
              <a:ln w="9525">
                <a:solidFill>
                  <a:schemeClr val="accent1">
                    <a:lumMod val="80000"/>
                  </a:schemeClr>
                </a:solidFill>
              </a:ln>
              <a:effectLst/>
            </c:spPr>
          </c:marker>
          <c:xVal>
            <c:numRef>
              <c:f>'Technology values'!$H$13</c:f>
              <c:numCache>
                <c:formatCode>General</c:formatCode>
                <c:ptCount val="1"/>
                <c:pt idx="0">
                  <c:v>0</c:v>
                </c:pt>
              </c:numCache>
            </c:numRef>
          </c:xVal>
          <c:yVal>
            <c:numRef>
              <c:f>'Technology values'!$J$13</c:f>
              <c:numCache>
                <c:formatCode>General</c:formatCode>
                <c:ptCount val="1"/>
                <c:pt idx="0">
                  <c:v>0</c:v>
                </c:pt>
              </c:numCache>
            </c:numRef>
          </c:yVal>
          <c:smooth val="0"/>
          <c:extLst>
            <c:ext xmlns:c16="http://schemas.microsoft.com/office/drawing/2014/chart" uri="{C3380CC4-5D6E-409C-BE32-E72D297353CC}">
              <c16:uniqueId val="{00000000-53CE-4DC0-8DE4-91137E755768}"/>
            </c:ext>
          </c:extLst>
        </c:ser>
        <c:dLbls>
          <c:showLegendKey val="0"/>
          <c:showVal val="0"/>
          <c:showCatName val="0"/>
          <c:showSerName val="0"/>
          <c:showPercent val="0"/>
          <c:showBubbleSize val="0"/>
        </c:dLbls>
        <c:axId val="267276200"/>
        <c:axId val="267277376"/>
      </c:scatterChart>
      <c:valAx>
        <c:axId val="267276200"/>
        <c:scaling>
          <c:orientation val="minMax"/>
          <c:max val="1"/>
        </c:scaling>
        <c:delete val="1"/>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fi-FI" b="1">
                    <a:solidFill>
                      <a:sysClr val="windowText" lastClr="000000"/>
                    </a:solidFill>
                    <a:latin typeface="Arial" panose="020B0604020202020204" pitchFamily="34" charset="0"/>
                    <a:cs typeface="Arial" panose="020B0604020202020204" pitchFamily="34" charset="0"/>
                  </a:rPr>
                  <a:t>Ease of implementation</a:t>
                </a:r>
              </a:p>
            </c:rich>
          </c:tx>
          <c:layout>
            <c:manualLayout>
              <c:xMode val="edge"/>
              <c:yMode val="edge"/>
              <c:x val="0.27210125358878878"/>
              <c:y val="0.96011834250807149"/>
            </c:manualLayout>
          </c:layout>
          <c:overlay val="0"/>
          <c:spPr>
            <a:noFill/>
            <a:ln>
              <a:noFill/>
            </a:ln>
            <a:effectLst/>
          </c:spPr>
          <c:txPr>
            <a:bodyPr rot="0" spcFirstLastPara="1" vertOverflow="ellipsis" vert="horz" wrap="square" anchor="ctr" anchorCtr="1"/>
            <a:lstStyle/>
            <a:p>
              <a:pPr>
                <a:defRPr sz="10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i-FI"/>
            </a:p>
          </c:txPr>
        </c:title>
        <c:numFmt formatCode="General" sourceLinked="1"/>
        <c:majorTickMark val="none"/>
        <c:minorTickMark val="none"/>
        <c:tickLblPos val="nextTo"/>
        <c:crossAx val="267277376"/>
        <c:crosses val="autoZero"/>
        <c:crossBetween val="midCat"/>
        <c:majorUnit val="0.5"/>
        <c:minorUnit val="0.5"/>
      </c:valAx>
      <c:valAx>
        <c:axId val="267277376"/>
        <c:scaling>
          <c:orientation val="minMax"/>
          <c:max val="1"/>
        </c:scaling>
        <c:delete val="1"/>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fi-FI" b="1">
                    <a:solidFill>
                      <a:sysClr val="windowText" lastClr="000000"/>
                    </a:solidFill>
                    <a:latin typeface="Arial" panose="020B0604020202020204" pitchFamily="34" charset="0"/>
                    <a:cs typeface="Arial" panose="020B0604020202020204" pitchFamily="34" charset="0"/>
                  </a:rPr>
                  <a:t>Strategic importance</a:t>
                </a:r>
              </a:p>
            </c:rich>
          </c:tx>
          <c:layout>
            <c:manualLayout>
              <c:xMode val="edge"/>
              <c:yMode val="edge"/>
              <c:x val="5.1256668277476138E-2"/>
              <c:y val="0.36147577791714086"/>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i-FI"/>
            </a:p>
          </c:txPr>
        </c:title>
        <c:numFmt formatCode="General" sourceLinked="1"/>
        <c:majorTickMark val="none"/>
        <c:minorTickMark val="none"/>
        <c:tickLblPos val="nextTo"/>
        <c:crossAx val="267276200"/>
        <c:crosses val="autoZero"/>
        <c:crossBetween val="midCat"/>
        <c:majorUnit val="0.5"/>
        <c:minorUnit val="0.2"/>
      </c:valAx>
      <c:spPr>
        <a:noFill/>
        <a:ln>
          <a:noFill/>
        </a:ln>
        <a:effectLst/>
      </c:spPr>
    </c:plotArea>
    <c:legend>
      <c:legendPos val="r"/>
      <c:layout>
        <c:manualLayout>
          <c:xMode val="edge"/>
          <c:yMode val="edge"/>
          <c:x val="0.67110077508361998"/>
          <c:y val="8.4867101789267499E-2"/>
          <c:w val="0.2423409815212958"/>
          <c:h val="0.74493860280739255"/>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fi-FI"/>
        </a:p>
      </c:txPr>
    </c:legend>
    <c:plotVisOnly val="1"/>
    <c:dispBlanksAs val="gap"/>
    <c:showDLblsOverMax val="0"/>
  </c:chart>
  <c:spPr>
    <a:noFill/>
    <a:ln w="9525" cap="flat" cmpd="sng" algn="ctr">
      <a:noFill/>
      <a:round/>
    </a:ln>
    <a:effectLst/>
  </c:spPr>
  <c:txPr>
    <a:bodyPr/>
    <a:lstStyle/>
    <a:p>
      <a:pPr>
        <a:defRPr/>
      </a:pPr>
      <a:endParaRPr lang="fi-FI"/>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emf"/><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5" Type="http://schemas.openxmlformats.org/officeDocument/2006/relationships/image" Target="../media/image5.pn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0</xdr:col>
      <xdr:colOff>548640</xdr:colOff>
      <xdr:row>1</xdr:row>
      <xdr:rowOff>99060</xdr:rowOff>
    </xdr:from>
    <xdr:to>
      <xdr:col>1</xdr:col>
      <xdr:colOff>935970</xdr:colOff>
      <xdr:row>3</xdr:row>
      <xdr:rowOff>53340</xdr:rowOff>
    </xdr:to>
    <xdr:pic>
      <xdr:nvPicPr>
        <xdr:cNvPr id="12" name="Picture 11" descr="Kuvahaun tulos haulle sitra logo">
          <a:extLst>
            <a:ext uri="{FF2B5EF4-FFF2-40B4-BE49-F238E27FC236}">
              <a16:creationId xmlns:a16="http://schemas.microsoft.com/office/drawing/2014/main" id="{71ADB577-3EA7-474D-ADEB-8A2A688CCE03}"/>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5873" b="17460"/>
        <a:stretch/>
      </xdr:blipFill>
      <xdr:spPr bwMode="auto">
        <a:xfrm>
          <a:off x="548640" y="281940"/>
          <a:ext cx="996930" cy="3200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1668136</xdr:colOff>
      <xdr:row>1</xdr:row>
      <xdr:rowOff>83820</xdr:rowOff>
    </xdr:from>
    <xdr:to>
      <xdr:col>3</xdr:col>
      <xdr:colOff>1127116</xdr:colOff>
      <xdr:row>3</xdr:row>
      <xdr:rowOff>68581</xdr:rowOff>
    </xdr:to>
    <xdr:pic>
      <xdr:nvPicPr>
        <xdr:cNvPr id="13" name="Picture 12" descr="Kuvahaun tulos haulle teknologiateollisuus logo">
          <a:extLst>
            <a:ext uri="{FF2B5EF4-FFF2-40B4-BE49-F238E27FC236}">
              <a16:creationId xmlns:a16="http://schemas.microsoft.com/office/drawing/2014/main" id="{E65678FD-8A78-47CA-8449-098A046F3DD7}"/>
            </a:ext>
          </a:extLst>
        </xdr:cNvPr>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t="12604" b="14921"/>
        <a:stretch/>
      </xdr:blipFill>
      <xdr:spPr bwMode="auto">
        <a:xfrm>
          <a:off x="2277736" y="266700"/>
          <a:ext cx="1402080" cy="35052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1859281</xdr:colOff>
      <xdr:row>1</xdr:row>
      <xdr:rowOff>166150</xdr:rowOff>
    </xdr:from>
    <xdr:to>
      <xdr:col>3</xdr:col>
      <xdr:colOff>2933700</xdr:colOff>
      <xdr:row>2</xdr:row>
      <xdr:rowOff>169131</xdr:rowOff>
    </xdr:to>
    <xdr:pic>
      <xdr:nvPicPr>
        <xdr:cNvPr id="14" name="Picture 13">
          <a:extLst>
            <a:ext uri="{FF2B5EF4-FFF2-40B4-BE49-F238E27FC236}">
              <a16:creationId xmlns:a16="http://schemas.microsoft.com/office/drawing/2014/main" id="{B40E40E7-2A09-4DC6-8388-BE06D05470E6}"/>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4411981" y="349030"/>
          <a:ext cx="1074419" cy="185861"/>
        </a:xfrm>
        <a:prstGeom prst="rect">
          <a:avLst/>
        </a:prstGeom>
      </xdr:spPr>
    </xdr:pic>
    <xdr:clientData/>
  </xdr:twoCellAnchor>
  <xdr:twoCellAnchor editAs="oneCell">
    <xdr:from>
      <xdr:col>1</xdr:col>
      <xdr:colOff>7621</xdr:colOff>
      <xdr:row>30</xdr:row>
      <xdr:rowOff>144781</xdr:rowOff>
    </xdr:from>
    <xdr:to>
      <xdr:col>3</xdr:col>
      <xdr:colOff>1638300</xdr:colOff>
      <xdr:row>37</xdr:row>
      <xdr:rowOff>30898</xdr:rowOff>
    </xdr:to>
    <xdr:pic>
      <xdr:nvPicPr>
        <xdr:cNvPr id="2" name="Picture 1">
          <a:extLst>
            <a:ext uri="{FF2B5EF4-FFF2-40B4-BE49-F238E27FC236}">
              <a16:creationId xmlns:a16="http://schemas.microsoft.com/office/drawing/2014/main" id="{CAC6C9A2-E7B0-4077-A61A-CF381CB3FC31}"/>
            </a:ext>
          </a:extLst>
        </xdr:cNvPr>
        <xdr:cNvPicPr>
          <a:picLocks noChangeAspect="1"/>
        </xdr:cNvPicPr>
      </xdr:nvPicPr>
      <xdr:blipFill rotWithShape="1">
        <a:blip xmlns:r="http://schemas.openxmlformats.org/officeDocument/2006/relationships" r:embed="rId4"/>
        <a:srcRect r="1331"/>
        <a:stretch/>
      </xdr:blipFill>
      <xdr:spPr>
        <a:xfrm>
          <a:off x="617221" y="5631181"/>
          <a:ext cx="3573779" cy="1166277"/>
        </a:xfrm>
        <a:prstGeom prst="rect">
          <a:avLst/>
        </a:prstGeom>
        <a:ln>
          <a:solidFill>
            <a:schemeClr val="tx1"/>
          </a:solidFill>
        </a:ln>
      </xdr:spPr>
    </xdr:pic>
    <xdr:clientData/>
  </xdr:twoCellAnchor>
  <xdr:twoCellAnchor editAs="oneCell">
    <xdr:from>
      <xdr:col>1</xdr:col>
      <xdr:colOff>0</xdr:colOff>
      <xdr:row>41</xdr:row>
      <xdr:rowOff>0</xdr:rowOff>
    </xdr:from>
    <xdr:to>
      <xdr:col>3</xdr:col>
      <xdr:colOff>3634740</xdr:colOff>
      <xdr:row>60</xdr:row>
      <xdr:rowOff>172785</xdr:rowOff>
    </xdr:to>
    <xdr:pic>
      <xdr:nvPicPr>
        <xdr:cNvPr id="3" name="Picture 2">
          <a:extLst>
            <a:ext uri="{FF2B5EF4-FFF2-40B4-BE49-F238E27FC236}">
              <a16:creationId xmlns:a16="http://schemas.microsoft.com/office/drawing/2014/main" id="{184A1339-4216-4A07-ADED-46372A0894EB}"/>
            </a:ext>
          </a:extLst>
        </xdr:cNvPr>
        <xdr:cNvPicPr>
          <a:picLocks noChangeAspect="1"/>
        </xdr:cNvPicPr>
      </xdr:nvPicPr>
      <xdr:blipFill>
        <a:blip xmlns:r="http://schemas.openxmlformats.org/officeDocument/2006/relationships" r:embed="rId5"/>
        <a:stretch>
          <a:fillRect/>
        </a:stretch>
      </xdr:blipFill>
      <xdr:spPr>
        <a:xfrm>
          <a:off x="609600" y="7498080"/>
          <a:ext cx="5577840" cy="3647505"/>
        </a:xfrm>
        <a:prstGeom prst="rect">
          <a:avLst/>
        </a:prstGeom>
        <a:ln>
          <a:solidFill>
            <a:schemeClr val="tx1"/>
          </a:solidFill>
        </a:ln>
      </xdr:spPr>
    </xdr:pic>
    <xdr:clientData/>
  </xdr:twoCellAnchor>
  <xdr:twoCellAnchor editAs="oneCell">
    <xdr:from>
      <xdr:col>1</xdr:col>
      <xdr:colOff>0</xdr:colOff>
      <xdr:row>64</xdr:row>
      <xdr:rowOff>0</xdr:rowOff>
    </xdr:from>
    <xdr:to>
      <xdr:col>4</xdr:col>
      <xdr:colOff>205740</xdr:colOff>
      <xdr:row>87</xdr:row>
      <xdr:rowOff>74349</xdr:rowOff>
    </xdr:to>
    <xdr:pic>
      <xdr:nvPicPr>
        <xdr:cNvPr id="4" name="Picture 3">
          <a:extLst>
            <a:ext uri="{FF2B5EF4-FFF2-40B4-BE49-F238E27FC236}">
              <a16:creationId xmlns:a16="http://schemas.microsoft.com/office/drawing/2014/main" id="{F366E838-1D5D-4570-A0E2-620ED4B1A12A}"/>
            </a:ext>
          </a:extLst>
        </xdr:cNvPr>
        <xdr:cNvPicPr>
          <a:picLocks noChangeAspect="1"/>
        </xdr:cNvPicPr>
      </xdr:nvPicPr>
      <xdr:blipFill>
        <a:blip xmlns:r="http://schemas.openxmlformats.org/officeDocument/2006/relationships" r:embed="rId6"/>
        <a:stretch>
          <a:fillRect/>
        </a:stretch>
      </xdr:blipFill>
      <xdr:spPr>
        <a:xfrm>
          <a:off x="609600" y="11704320"/>
          <a:ext cx="6019800" cy="4280589"/>
        </a:xfrm>
        <a:prstGeom prst="rect">
          <a:avLst/>
        </a:prstGeom>
        <a:ln>
          <a:solidFill>
            <a:schemeClr val="tx1"/>
          </a:solidFill>
        </a:ln>
      </xdr:spPr>
    </xdr:pic>
    <xdr:clientData/>
  </xdr:twoCellAnchor>
  <xdr:twoCellAnchor editAs="oneCell">
    <xdr:from>
      <xdr:col>1</xdr:col>
      <xdr:colOff>0</xdr:colOff>
      <xdr:row>91</xdr:row>
      <xdr:rowOff>0</xdr:rowOff>
    </xdr:from>
    <xdr:to>
      <xdr:col>5</xdr:col>
      <xdr:colOff>202353</xdr:colOff>
      <xdr:row>108</xdr:row>
      <xdr:rowOff>60960</xdr:rowOff>
    </xdr:to>
    <xdr:pic>
      <xdr:nvPicPr>
        <xdr:cNvPr id="5" name="Picture 4">
          <a:extLst>
            <a:ext uri="{FF2B5EF4-FFF2-40B4-BE49-F238E27FC236}">
              <a16:creationId xmlns:a16="http://schemas.microsoft.com/office/drawing/2014/main" id="{48A0D0B0-4E70-4F53-803B-BBFD5F1A9F74}"/>
            </a:ext>
          </a:extLst>
        </xdr:cNvPr>
        <xdr:cNvPicPr>
          <a:picLocks noChangeAspect="1"/>
        </xdr:cNvPicPr>
      </xdr:nvPicPr>
      <xdr:blipFill>
        <a:blip xmlns:r="http://schemas.openxmlformats.org/officeDocument/2006/relationships" r:embed="rId7"/>
        <a:stretch>
          <a:fillRect/>
        </a:stretch>
      </xdr:blipFill>
      <xdr:spPr>
        <a:xfrm>
          <a:off x="609600" y="16459200"/>
          <a:ext cx="6626013" cy="3169920"/>
        </a:xfrm>
        <a:prstGeom prst="rect">
          <a:avLst/>
        </a:prstGeom>
        <a:ln>
          <a:solidFill>
            <a:sysClr val="windowText" lastClr="000000"/>
          </a:solidFill>
        </a:ln>
      </xdr:spPr>
    </xdr:pic>
    <xdr:clientData/>
  </xdr:twoCellAnchor>
  <xdr:twoCellAnchor editAs="oneCell">
    <xdr:from>
      <xdr:col>1</xdr:col>
      <xdr:colOff>0</xdr:colOff>
      <xdr:row>115</xdr:row>
      <xdr:rowOff>91441</xdr:rowOff>
    </xdr:from>
    <xdr:to>
      <xdr:col>3</xdr:col>
      <xdr:colOff>1425030</xdr:colOff>
      <xdr:row>125</xdr:row>
      <xdr:rowOff>160021</xdr:rowOff>
    </xdr:to>
    <xdr:pic>
      <xdr:nvPicPr>
        <xdr:cNvPr id="6" name="Picture 5">
          <a:extLst>
            <a:ext uri="{FF2B5EF4-FFF2-40B4-BE49-F238E27FC236}">
              <a16:creationId xmlns:a16="http://schemas.microsoft.com/office/drawing/2014/main" id="{DFA0963F-2E4A-462F-A880-F315A27D72EA}"/>
            </a:ext>
          </a:extLst>
        </xdr:cNvPr>
        <xdr:cNvPicPr>
          <a:picLocks noChangeAspect="1"/>
        </xdr:cNvPicPr>
      </xdr:nvPicPr>
      <xdr:blipFill>
        <a:blip xmlns:r="http://schemas.openxmlformats.org/officeDocument/2006/relationships" r:embed="rId8"/>
        <a:stretch>
          <a:fillRect/>
        </a:stretch>
      </xdr:blipFill>
      <xdr:spPr>
        <a:xfrm>
          <a:off x="609600" y="21122641"/>
          <a:ext cx="3368130" cy="1897380"/>
        </a:xfrm>
        <a:prstGeom prst="rect">
          <a:avLst/>
        </a:prstGeom>
        <a:ln>
          <a:solidFill>
            <a:schemeClr val="accent3"/>
          </a:solidFill>
        </a:ln>
      </xdr:spPr>
    </xdr:pic>
    <xdr:clientData/>
  </xdr:twoCellAnchor>
  <xdr:twoCellAnchor editAs="oneCell">
    <xdr:from>
      <xdr:col>3</xdr:col>
      <xdr:colOff>1691640</xdr:colOff>
      <xdr:row>115</xdr:row>
      <xdr:rowOff>91441</xdr:rowOff>
    </xdr:from>
    <xdr:to>
      <xdr:col>4</xdr:col>
      <xdr:colOff>533400</xdr:colOff>
      <xdr:row>123</xdr:row>
      <xdr:rowOff>156567</xdr:rowOff>
    </xdr:to>
    <xdr:pic>
      <xdr:nvPicPr>
        <xdr:cNvPr id="8" name="Picture 7">
          <a:extLst>
            <a:ext uri="{FF2B5EF4-FFF2-40B4-BE49-F238E27FC236}">
              <a16:creationId xmlns:a16="http://schemas.microsoft.com/office/drawing/2014/main" id="{8268BEF3-CC7E-4DC8-8E8A-CF7F01014999}"/>
            </a:ext>
          </a:extLst>
        </xdr:cNvPr>
        <xdr:cNvPicPr>
          <a:picLocks noChangeAspect="1"/>
        </xdr:cNvPicPr>
      </xdr:nvPicPr>
      <xdr:blipFill>
        <a:blip xmlns:r="http://schemas.openxmlformats.org/officeDocument/2006/relationships" r:embed="rId9"/>
        <a:stretch>
          <a:fillRect/>
        </a:stretch>
      </xdr:blipFill>
      <xdr:spPr>
        <a:xfrm>
          <a:off x="4244340" y="21122641"/>
          <a:ext cx="2712720" cy="1528166"/>
        </a:xfrm>
        <a:prstGeom prst="rect">
          <a:avLst/>
        </a:prstGeom>
        <a:ln>
          <a:solidFill>
            <a:schemeClr val="accent3"/>
          </a:solidFill>
        </a:ln>
      </xdr:spPr>
    </xdr:pic>
    <xdr:clientData/>
  </xdr:twoCellAnchor>
  <xdr:twoCellAnchor editAs="oneCell">
    <xdr:from>
      <xdr:col>3</xdr:col>
      <xdr:colOff>2247900</xdr:colOff>
      <xdr:row>116</xdr:row>
      <xdr:rowOff>138240</xdr:rowOff>
    </xdr:from>
    <xdr:to>
      <xdr:col>5</xdr:col>
      <xdr:colOff>457200</xdr:colOff>
      <xdr:row>125</xdr:row>
      <xdr:rowOff>7608</xdr:rowOff>
    </xdr:to>
    <xdr:pic>
      <xdr:nvPicPr>
        <xdr:cNvPr id="9" name="Picture 8">
          <a:extLst>
            <a:ext uri="{FF2B5EF4-FFF2-40B4-BE49-F238E27FC236}">
              <a16:creationId xmlns:a16="http://schemas.microsoft.com/office/drawing/2014/main" id="{0543F404-744E-4EDA-A640-7773E81535F6}"/>
            </a:ext>
          </a:extLst>
        </xdr:cNvPr>
        <xdr:cNvPicPr>
          <a:picLocks noChangeAspect="1"/>
        </xdr:cNvPicPr>
      </xdr:nvPicPr>
      <xdr:blipFill>
        <a:blip xmlns:r="http://schemas.openxmlformats.org/officeDocument/2006/relationships" r:embed="rId10"/>
        <a:stretch>
          <a:fillRect/>
        </a:stretch>
      </xdr:blipFill>
      <xdr:spPr>
        <a:xfrm>
          <a:off x="4800600" y="21352320"/>
          <a:ext cx="2689860" cy="1515288"/>
        </a:xfrm>
        <a:prstGeom prst="rect">
          <a:avLst/>
        </a:prstGeom>
        <a:ln>
          <a:solidFill>
            <a:schemeClr val="accent3"/>
          </a:solidFill>
        </a:ln>
      </xdr:spPr>
    </xdr:pic>
    <xdr:clientData/>
  </xdr:twoCellAnchor>
  <xdr:twoCellAnchor editAs="oneCell">
    <xdr:from>
      <xdr:col>3</xdr:col>
      <xdr:colOff>2781300</xdr:colOff>
      <xdr:row>117</xdr:row>
      <xdr:rowOff>172162</xdr:rowOff>
    </xdr:from>
    <xdr:to>
      <xdr:col>6</xdr:col>
      <xdr:colOff>266700</xdr:colOff>
      <xdr:row>125</xdr:row>
      <xdr:rowOff>160021</xdr:rowOff>
    </xdr:to>
    <xdr:pic>
      <xdr:nvPicPr>
        <xdr:cNvPr id="10" name="Picture 9">
          <a:extLst>
            <a:ext uri="{FF2B5EF4-FFF2-40B4-BE49-F238E27FC236}">
              <a16:creationId xmlns:a16="http://schemas.microsoft.com/office/drawing/2014/main" id="{B308D363-581B-4D10-8CA1-585B0C2C113D}"/>
            </a:ext>
          </a:extLst>
        </xdr:cNvPr>
        <xdr:cNvPicPr>
          <a:picLocks noChangeAspect="1"/>
        </xdr:cNvPicPr>
      </xdr:nvPicPr>
      <xdr:blipFill>
        <a:blip xmlns:r="http://schemas.openxmlformats.org/officeDocument/2006/relationships" r:embed="rId11"/>
        <a:stretch>
          <a:fillRect/>
        </a:stretch>
      </xdr:blipFill>
      <xdr:spPr>
        <a:xfrm>
          <a:off x="5334000" y="21569122"/>
          <a:ext cx="2575560" cy="1450899"/>
        </a:xfrm>
        <a:prstGeom prst="rect">
          <a:avLst/>
        </a:prstGeom>
        <a:ln>
          <a:solidFill>
            <a:schemeClr val="accent3"/>
          </a:solid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5</xdr:col>
      <xdr:colOff>2377440</xdr:colOff>
      <xdr:row>55</xdr:row>
      <xdr:rowOff>99060</xdr:rowOff>
    </xdr:from>
    <xdr:to>
      <xdr:col>9</xdr:col>
      <xdr:colOff>106680</xdr:colOff>
      <xdr:row>68</xdr:row>
      <xdr:rowOff>76200</xdr:rowOff>
    </xdr:to>
    <xdr:sp macro="" textlink="">
      <xdr:nvSpPr>
        <xdr:cNvPr id="2" name="Freeform 66">
          <a:extLst>
            <a:ext uri="{FF2B5EF4-FFF2-40B4-BE49-F238E27FC236}">
              <a16:creationId xmlns:a16="http://schemas.microsoft.com/office/drawing/2014/main" id="{489A77D7-37D4-4B35-9A93-F937F4678C34}"/>
            </a:ext>
          </a:extLst>
        </xdr:cNvPr>
        <xdr:cNvSpPr/>
      </xdr:nvSpPr>
      <xdr:spPr bwMode="gray">
        <a:xfrm>
          <a:off x="3512820" y="9060180"/>
          <a:ext cx="2286000" cy="2156460"/>
        </a:xfrm>
        <a:custGeom>
          <a:avLst/>
          <a:gdLst>
            <a:gd name="connsiteX0" fmla="*/ 0 w 2852382"/>
            <a:gd name="connsiteY0" fmla="*/ 0 h 2074460"/>
            <a:gd name="connsiteX1" fmla="*/ 2852382 w 2852382"/>
            <a:gd name="connsiteY1" fmla="*/ 0 h 2074460"/>
            <a:gd name="connsiteX2" fmla="*/ 2852382 w 2852382"/>
            <a:gd name="connsiteY2" fmla="*/ 2074460 h 2074460"/>
            <a:gd name="connsiteX3" fmla="*/ 2197289 w 2852382"/>
            <a:gd name="connsiteY3" fmla="*/ 2074460 h 2074460"/>
            <a:gd name="connsiteX4" fmla="*/ 1501253 w 2852382"/>
            <a:gd name="connsiteY4" fmla="*/ 1774209 h 2074460"/>
            <a:gd name="connsiteX5" fmla="*/ 1037229 w 2852382"/>
            <a:gd name="connsiteY5" fmla="*/ 1569492 h 2074460"/>
            <a:gd name="connsiteX6" fmla="*/ 586853 w 2852382"/>
            <a:gd name="connsiteY6" fmla="*/ 1241946 h 2074460"/>
            <a:gd name="connsiteX7" fmla="*/ 341194 w 2852382"/>
            <a:gd name="connsiteY7" fmla="*/ 996286 h 2074460"/>
            <a:gd name="connsiteX8" fmla="*/ 150125 w 2852382"/>
            <a:gd name="connsiteY8" fmla="*/ 655092 h 2074460"/>
            <a:gd name="connsiteX9" fmla="*/ 40943 w 2852382"/>
            <a:gd name="connsiteY9" fmla="*/ 341194 h 2074460"/>
            <a:gd name="connsiteX10" fmla="*/ 0 w 2852382"/>
            <a:gd name="connsiteY10" fmla="*/ 0 h 2074460"/>
            <a:gd name="connsiteX0" fmla="*/ 0 w 2852382"/>
            <a:gd name="connsiteY0" fmla="*/ 0 h 2074460"/>
            <a:gd name="connsiteX1" fmla="*/ 2852382 w 2852382"/>
            <a:gd name="connsiteY1" fmla="*/ 0 h 2074460"/>
            <a:gd name="connsiteX2" fmla="*/ 2852382 w 2852382"/>
            <a:gd name="connsiteY2" fmla="*/ 2074460 h 2074460"/>
            <a:gd name="connsiteX3" fmla="*/ 2103538 w 2852382"/>
            <a:gd name="connsiteY3" fmla="*/ 2006221 h 2074460"/>
            <a:gd name="connsiteX4" fmla="*/ 1501253 w 2852382"/>
            <a:gd name="connsiteY4" fmla="*/ 1774209 h 2074460"/>
            <a:gd name="connsiteX5" fmla="*/ 1037229 w 2852382"/>
            <a:gd name="connsiteY5" fmla="*/ 1569492 h 2074460"/>
            <a:gd name="connsiteX6" fmla="*/ 586853 w 2852382"/>
            <a:gd name="connsiteY6" fmla="*/ 1241946 h 2074460"/>
            <a:gd name="connsiteX7" fmla="*/ 341194 w 2852382"/>
            <a:gd name="connsiteY7" fmla="*/ 996286 h 2074460"/>
            <a:gd name="connsiteX8" fmla="*/ 150125 w 2852382"/>
            <a:gd name="connsiteY8" fmla="*/ 655092 h 2074460"/>
            <a:gd name="connsiteX9" fmla="*/ 40943 w 2852382"/>
            <a:gd name="connsiteY9" fmla="*/ 341194 h 2074460"/>
            <a:gd name="connsiteX10" fmla="*/ 0 w 2852382"/>
            <a:gd name="connsiteY10" fmla="*/ 0 h 2074460"/>
            <a:gd name="connsiteX0" fmla="*/ 0 w 2852382"/>
            <a:gd name="connsiteY0" fmla="*/ 0 h 2074460"/>
            <a:gd name="connsiteX1" fmla="*/ 2852382 w 2852382"/>
            <a:gd name="connsiteY1" fmla="*/ 0 h 2074460"/>
            <a:gd name="connsiteX2" fmla="*/ 2852382 w 2852382"/>
            <a:gd name="connsiteY2" fmla="*/ 2074460 h 2074460"/>
            <a:gd name="connsiteX3" fmla="*/ 2143717 w 2852382"/>
            <a:gd name="connsiteY3" fmla="*/ 1992573 h 2074460"/>
            <a:gd name="connsiteX4" fmla="*/ 1501253 w 2852382"/>
            <a:gd name="connsiteY4" fmla="*/ 1774209 h 2074460"/>
            <a:gd name="connsiteX5" fmla="*/ 1037229 w 2852382"/>
            <a:gd name="connsiteY5" fmla="*/ 1569492 h 2074460"/>
            <a:gd name="connsiteX6" fmla="*/ 586853 w 2852382"/>
            <a:gd name="connsiteY6" fmla="*/ 1241946 h 2074460"/>
            <a:gd name="connsiteX7" fmla="*/ 341194 w 2852382"/>
            <a:gd name="connsiteY7" fmla="*/ 996286 h 2074460"/>
            <a:gd name="connsiteX8" fmla="*/ 150125 w 2852382"/>
            <a:gd name="connsiteY8" fmla="*/ 655092 h 2074460"/>
            <a:gd name="connsiteX9" fmla="*/ 40943 w 2852382"/>
            <a:gd name="connsiteY9" fmla="*/ 341194 h 2074460"/>
            <a:gd name="connsiteX10" fmla="*/ 0 w 2852382"/>
            <a:gd name="connsiteY10" fmla="*/ 0 h 2074460"/>
            <a:gd name="connsiteX0" fmla="*/ 0 w 2852382"/>
            <a:gd name="connsiteY0" fmla="*/ 0 h 2074460"/>
            <a:gd name="connsiteX1" fmla="*/ 2852382 w 2852382"/>
            <a:gd name="connsiteY1" fmla="*/ 0 h 2074460"/>
            <a:gd name="connsiteX2" fmla="*/ 2852382 w 2852382"/>
            <a:gd name="connsiteY2" fmla="*/ 2074460 h 2074460"/>
            <a:gd name="connsiteX3" fmla="*/ 2143717 w 2852382"/>
            <a:gd name="connsiteY3" fmla="*/ 1978925 h 2074460"/>
            <a:gd name="connsiteX4" fmla="*/ 1501253 w 2852382"/>
            <a:gd name="connsiteY4" fmla="*/ 1774209 h 2074460"/>
            <a:gd name="connsiteX5" fmla="*/ 1037229 w 2852382"/>
            <a:gd name="connsiteY5" fmla="*/ 1569492 h 2074460"/>
            <a:gd name="connsiteX6" fmla="*/ 586853 w 2852382"/>
            <a:gd name="connsiteY6" fmla="*/ 1241946 h 2074460"/>
            <a:gd name="connsiteX7" fmla="*/ 341194 w 2852382"/>
            <a:gd name="connsiteY7" fmla="*/ 996286 h 2074460"/>
            <a:gd name="connsiteX8" fmla="*/ 150125 w 2852382"/>
            <a:gd name="connsiteY8" fmla="*/ 655092 h 2074460"/>
            <a:gd name="connsiteX9" fmla="*/ 40943 w 2852382"/>
            <a:gd name="connsiteY9" fmla="*/ 341194 h 2074460"/>
            <a:gd name="connsiteX10" fmla="*/ 0 w 2852382"/>
            <a:gd name="connsiteY10" fmla="*/ 0 h 2074460"/>
            <a:gd name="connsiteX0" fmla="*/ 0 w 2852382"/>
            <a:gd name="connsiteY0" fmla="*/ 0 h 2047165"/>
            <a:gd name="connsiteX1" fmla="*/ 2852382 w 2852382"/>
            <a:gd name="connsiteY1" fmla="*/ 0 h 2047165"/>
            <a:gd name="connsiteX2" fmla="*/ 2852382 w 2852382"/>
            <a:gd name="connsiteY2" fmla="*/ 2047165 h 2047165"/>
            <a:gd name="connsiteX3" fmla="*/ 2143717 w 2852382"/>
            <a:gd name="connsiteY3" fmla="*/ 1978925 h 2047165"/>
            <a:gd name="connsiteX4" fmla="*/ 1501253 w 2852382"/>
            <a:gd name="connsiteY4" fmla="*/ 1774209 h 2047165"/>
            <a:gd name="connsiteX5" fmla="*/ 1037229 w 2852382"/>
            <a:gd name="connsiteY5" fmla="*/ 1569492 h 2047165"/>
            <a:gd name="connsiteX6" fmla="*/ 586853 w 2852382"/>
            <a:gd name="connsiteY6" fmla="*/ 1241946 h 2047165"/>
            <a:gd name="connsiteX7" fmla="*/ 341194 w 2852382"/>
            <a:gd name="connsiteY7" fmla="*/ 996286 h 2047165"/>
            <a:gd name="connsiteX8" fmla="*/ 150125 w 2852382"/>
            <a:gd name="connsiteY8" fmla="*/ 655092 h 2047165"/>
            <a:gd name="connsiteX9" fmla="*/ 40943 w 2852382"/>
            <a:gd name="connsiteY9" fmla="*/ 341194 h 2047165"/>
            <a:gd name="connsiteX10" fmla="*/ 0 w 2852382"/>
            <a:gd name="connsiteY10" fmla="*/ 0 h 204716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Lst>
          <a:rect l="l" t="t" r="r" b="b"/>
          <a:pathLst>
            <a:path w="2852382" h="2047165">
              <a:moveTo>
                <a:pt x="0" y="0"/>
              </a:moveTo>
              <a:lnTo>
                <a:pt x="2852382" y="0"/>
              </a:lnTo>
              <a:lnTo>
                <a:pt x="2852382" y="2047165"/>
              </a:lnTo>
              <a:lnTo>
                <a:pt x="2143717" y="1978925"/>
              </a:lnTo>
              <a:cubicBezTo>
                <a:pt x="1942955" y="1901588"/>
                <a:pt x="1685668" y="1842448"/>
                <a:pt x="1501253" y="1774209"/>
              </a:cubicBezTo>
              <a:cubicBezTo>
                <a:pt x="1316838" y="1705970"/>
                <a:pt x="1191904" y="1637731"/>
                <a:pt x="1037229" y="1569492"/>
              </a:cubicBezTo>
              <a:lnTo>
                <a:pt x="586853" y="1241946"/>
              </a:lnTo>
              <a:lnTo>
                <a:pt x="341194" y="996286"/>
              </a:lnTo>
              <a:lnTo>
                <a:pt x="150125" y="655092"/>
              </a:lnTo>
              <a:lnTo>
                <a:pt x="40943" y="341194"/>
              </a:lnTo>
              <a:lnTo>
                <a:pt x="0" y="0"/>
              </a:lnTo>
              <a:close/>
            </a:path>
          </a:pathLst>
        </a:custGeom>
        <a:pattFill prst="dkUpDiag">
          <a:fgClr>
            <a:schemeClr val="bg1">
              <a:lumMod val="85000"/>
            </a:schemeClr>
          </a:fgClr>
          <a:bgClr>
            <a:schemeClr val="bg1"/>
          </a:bgClr>
        </a:pattFill>
        <a:ln w="6350">
          <a:noFill/>
          <a:miter lim="800000"/>
          <a:headEnd/>
          <a:tailEnd/>
        </a:ln>
        <a:effectLst/>
      </xdr:spPr>
      <xdr:txBody>
        <a:bodyPr vert="horz" wrap="square" lIns="54000" tIns="54000" rIns="54000" bIns="54000" numCol="1" rtlCol="0" anchor="t" anchorCtr="0" compatLnSpc="1">
          <a:prstTxWarp prst="textNoShape">
            <a:avLst/>
          </a:prstTxWarp>
          <a:noAutofit/>
        </a:bodyPr>
        <a:lstStyle>
          <a:defPPr>
            <a:defRPr lang="fi-FI"/>
          </a:defPPr>
          <a:lvl1pPr algn="l" rtl="0" fontAlgn="base">
            <a:spcBef>
              <a:spcPct val="0"/>
            </a:spcBef>
            <a:spcAft>
              <a:spcPct val="0"/>
            </a:spcAft>
            <a:defRPr kern="1200">
              <a:solidFill>
                <a:schemeClr val="tx1"/>
              </a:solidFill>
              <a:latin typeface="Arial" charset="0"/>
              <a:ea typeface="+mn-ea"/>
              <a:cs typeface="+mn-cs"/>
            </a:defRPr>
          </a:lvl1pPr>
          <a:lvl2pPr marL="389672" algn="l" rtl="0" fontAlgn="base">
            <a:spcBef>
              <a:spcPct val="0"/>
            </a:spcBef>
            <a:spcAft>
              <a:spcPct val="0"/>
            </a:spcAft>
            <a:defRPr kern="1200">
              <a:solidFill>
                <a:schemeClr val="tx1"/>
              </a:solidFill>
              <a:latin typeface="Arial" charset="0"/>
              <a:ea typeface="+mn-ea"/>
              <a:cs typeface="+mn-cs"/>
            </a:defRPr>
          </a:lvl2pPr>
          <a:lvl3pPr marL="779343" algn="l" rtl="0" fontAlgn="base">
            <a:spcBef>
              <a:spcPct val="0"/>
            </a:spcBef>
            <a:spcAft>
              <a:spcPct val="0"/>
            </a:spcAft>
            <a:defRPr kern="1200">
              <a:solidFill>
                <a:schemeClr val="tx1"/>
              </a:solidFill>
              <a:latin typeface="Arial" charset="0"/>
              <a:ea typeface="+mn-ea"/>
              <a:cs typeface="+mn-cs"/>
            </a:defRPr>
          </a:lvl3pPr>
          <a:lvl4pPr marL="1169015" algn="l" rtl="0" fontAlgn="base">
            <a:spcBef>
              <a:spcPct val="0"/>
            </a:spcBef>
            <a:spcAft>
              <a:spcPct val="0"/>
            </a:spcAft>
            <a:defRPr kern="1200">
              <a:solidFill>
                <a:schemeClr val="tx1"/>
              </a:solidFill>
              <a:latin typeface="Arial" charset="0"/>
              <a:ea typeface="+mn-ea"/>
              <a:cs typeface="+mn-cs"/>
            </a:defRPr>
          </a:lvl4pPr>
          <a:lvl5pPr marL="1558686" algn="l" rtl="0" fontAlgn="base">
            <a:spcBef>
              <a:spcPct val="0"/>
            </a:spcBef>
            <a:spcAft>
              <a:spcPct val="0"/>
            </a:spcAft>
            <a:defRPr kern="1200">
              <a:solidFill>
                <a:schemeClr val="tx1"/>
              </a:solidFill>
              <a:latin typeface="Arial" charset="0"/>
              <a:ea typeface="+mn-ea"/>
              <a:cs typeface="+mn-cs"/>
            </a:defRPr>
          </a:lvl5pPr>
          <a:lvl6pPr marL="1948358" algn="l" defTabSz="779343" rtl="0" eaLnBrk="1" latinLnBrk="0" hangingPunct="1">
            <a:defRPr kern="1200">
              <a:solidFill>
                <a:schemeClr val="tx1"/>
              </a:solidFill>
              <a:latin typeface="Arial" charset="0"/>
              <a:ea typeface="+mn-ea"/>
              <a:cs typeface="+mn-cs"/>
            </a:defRPr>
          </a:lvl6pPr>
          <a:lvl7pPr marL="2338029" algn="l" defTabSz="779343" rtl="0" eaLnBrk="1" latinLnBrk="0" hangingPunct="1">
            <a:defRPr kern="1200">
              <a:solidFill>
                <a:schemeClr val="tx1"/>
              </a:solidFill>
              <a:latin typeface="Arial" charset="0"/>
              <a:ea typeface="+mn-ea"/>
              <a:cs typeface="+mn-cs"/>
            </a:defRPr>
          </a:lvl7pPr>
          <a:lvl8pPr marL="2727701" algn="l" defTabSz="779343" rtl="0" eaLnBrk="1" latinLnBrk="0" hangingPunct="1">
            <a:defRPr kern="1200">
              <a:solidFill>
                <a:schemeClr val="tx1"/>
              </a:solidFill>
              <a:latin typeface="Arial" charset="0"/>
              <a:ea typeface="+mn-ea"/>
              <a:cs typeface="+mn-cs"/>
            </a:defRPr>
          </a:lvl8pPr>
          <a:lvl9pPr marL="3117372" algn="l" defTabSz="779343" rtl="0" eaLnBrk="1" latinLnBrk="0" hangingPunct="1">
            <a:defRPr kern="1200">
              <a:solidFill>
                <a:schemeClr val="tx1"/>
              </a:solidFill>
              <a:latin typeface="Arial" charset="0"/>
              <a:ea typeface="+mn-ea"/>
              <a:cs typeface="+mn-cs"/>
            </a:defRPr>
          </a:lvl9pPr>
        </a:lstStyle>
        <a:p>
          <a:pPr defTabSz="685800" fontAlgn="base">
            <a:spcAft>
              <a:spcPts val="225"/>
            </a:spcAft>
          </a:pPr>
          <a:endParaRPr lang="sv-SE" sz="1200" kern="0">
            <a:solidFill>
              <a:sysClr val="windowText" lastClr="000000"/>
            </a:solidFill>
            <a:latin typeface="+mj-lt"/>
            <a:cs typeface="Arial" pitchFamily="34" charset="0"/>
          </a:endParaRPr>
        </a:p>
      </xdr:txBody>
    </xdr:sp>
    <xdr:clientData/>
  </xdr:twoCellAnchor>
  <xdr:twoCellAnchor>
    <xdr:from>
      <xdr:col>0</xdr:col>
      <xdr:colOff>327660</xdr:colOff>
      <xdr:row>53</xdr:row>
      <xdr:rowOff>7620</xdr:rowOff>
    </xdr:from>
    <xdr:to>
      <xdr:col>11</xdr:col>
      <xdr:colOff>1554480</xdr:colOff>
      <xdr:row>83</xdr:row>
      <xdr:rowOff>144780</xdr:rowOff>
    </xdr:to>
    <xdr:graphicFrame macro="">
      <xdr:nvGraphicFramePr>
        <xdr:cNvPr id="3" name="Chart 2">
          <a:extLst>
            <a:ext uri="{FF2B5EF4-FFF2-40B4-BE49-F238E27FC236}">
              <a16:creationId xmlns:a16="http://schemas.microsoft.com/office/drawing/2014/main" id="{8BC58EF0-C033-48BB-8104-47772DC3DB2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1333500</xdr:colOff>
      <xdr:row>81</xdr:row>
      <xdr:rowOff>158325</xdr:rowOff>
    </xdr:from>
    <xdr:to>
      <xdr:col>9</xdr:col>
      <xdr:colOff>68580</xdr:colOff>
      <xdr:row>83</xdr:row>
      <xdr:rowOff>18611</xdr:rowOff>
    </xdr:to>
    <xdr:sp macro="" textlink="">
      <xdr:nvSpPr>
        <xdr:cNvPr id="4" name="TextBox 47">
          <a:extLst>
            <a:ext uri="{FF2B5EF4-FFF2-40B4-BE49-F238E27FC236}">
              <a16:creationId xmlns:a16="http://schemas.microsoft.com/office/drawing/2014/main" id="{6980B3CF-AC1F-4411-B323-B9BCFEBF74F6}"/>
            </a:ext>
          </a:extLst>
        </xdr:cNvPr>
        <xdr:cNvSpPr txBox="1"/>
      </xdr:nvSpPr>
      <xdr:spPr bwMode="gray">
        <a:xfrm>
          <a:off x="5349240" y="13478085"/>
          <a:ext cx="434340" cy="195566"/>
        </a:xfrm>
        <a:prstGeom prst="rect">
          <a:avLst/>
        </a:prstGeom>
        <a:noFill/>
      </xdr:spPr>
      <xdr:txBody>
        <a:bodyPr wrap="square" rIns="0" rtlCol="0">
          <a:sp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r"/>
          <a:r>
            <a:rPr lang="sv-SE" sz="700">
              <a:solidFill>
                <a:sysClr val="windowText" lastClr="000000"/>
              </a:solidFill>
              <a:latin typeface="Arial" panose="020B0604020202020204" pitchFamily="34" charset="0"/>
              <a:cs typeface="Arial" panose="020B0604020202020204" pitchFamily="34" charset="0"/>
            </a:rPr>
            <a:t>HIGH</a:t>
          </a:r>
        </a:p>
      </xdr:txBody>
    </xdr:sp>
    <xdr:clientData/>
  </xdr:twoCellAnchor>
  <xdr:twoCellAnchor>
    <xdr:from>
      <xdr:col>2</xdr:col>
      <xdr:colOff>191347</xdr:colOff>
      <xdr:row>55</xdr:row>
      <xdr:rowOff>115147</xdr:rowOff>
    </xdr:from>
    <xdr:to>
      <xdr:col>3</xdr:col>
      <xdr:colOff>160020</xdr:colOff>
      <xdr:row>58</xdr:row>
      <xdr:rowOff>40640</xdr:rowOff>
    </xdr:to>
    <xdr:sp macro="" textlink="">
      <xdr:nvSpPr>
        <xdr:cNvPr id="5" name="TextBox 47">
          <a:extLst>
            <a:ext uri="{FF2B5EF4-FFF2-40B4-BE49-F238E27FC236}">
              <a16:creationId xmlns:a16="http://schemas.microsoft.com/office/drawing/2014/main" id="{D6F32458-92F2-4757-BE99-7E2F6C70BC39}"/>
            </a:ext>
          </a:extLst>
        </xdr:cNvPr>
        <xdr:cNvSpPr txBox="1"/>
      </xdr:nvSpPr>
      <xdr:spPr bwMode="gray">
        <a:xfrm rot="16200000">
          <a:off x="776817" y="9191837"/>
          <a:ext cx="428413" cy="197273"/>
        </a:xfrm>
        <a:prstGeom prst="rect">
          <a:avLst/>
        </a:prstGeom>
        <a:noFill/>
      </xdr:spPr>
      <xdr:txBody>
        <a:bodyPr wrap="square" rIns="0" rtlCol="0">
          <a:no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r"/>
          <a:r>
            <a:rPr lang="sv-SE" sz="700">
              <a:solidFill>
                <a:sysClr val="windowText" lastClr="000000"/>
              </a:solidFill>
              <a:latin typeface="Arial" panose="020B0604020202020204" pitchFamily="34" charset="0"/>
              <a:cs typeface="Arial" panose="020B0604020202020204" pitchFamily="34" charset="0"/>
            </a:rPr>
            <a:t>HIGH</a:t>
          </a:r>
        </a:p>
      </xdr:txBody>
    </xdr:sp>
    <xdr:clientData/>
  </xdr:twoCellAnchor>
</xdr:wsDr>
</file>

<file path=xl/drawings/drawing3.xml><?xml version="1.0" encoding="utf-8"?>
<c:userShapes xmlns:c="http://schemas.openxmlformats.org/drawingml/2006/chart">
  <cdr:relSizeAnchor xmlns:cdr="http://schemas.openxmlformats.org/drawingml/2006/chartDrawing">
    <cdr:from>
      <cdr:x>0.39807</cdr:x>
      <cdr:y>0.03794</cdr:y>
    </cdr:from>
    <cdr:to>
      <cdr:x>0.63177</cdr:x>
      <cdr:y>0.07579</cdr:y>
    </cdr:to>
    <cdr:sp macro="" textlink="">
      <cdr:nvSpPr>
        <cdr:cNvPr id="2" name="TextBox 47">
          <a:extLst xmlns:a="http://schemas.openxmlformats.org/drawingml/2006/main">
            <a:ext uri="{FF2B5EF4-FFF2-40B4-BE49-F238E27FC236}">
              <a16:creationId xmlns:a16="http://schemas.microsoft.com/office/drawing/2014/main" id="{33D2AAAB-4A7E-4996-B960-4BD35C4D4486}"/>
            </a:ext>
          </a:extLst>
        </cdr:cNvPr>
        <cdr:cNvSpPr txBox="1"/>
      </cdr:nvSpPr>
      <cdr:spPr bwMode="gray">
        <a:xfrm xmlns:a="http://schemas.openxmlformats.org/drawingml/2006/main">
          <a:off x="3360917" y="196008"/>
          <a:ext cx="1973084" cy="195566"/>
        </a:xfrm>
        <a:prstGeom xmlns:a="http://schemas.openxmlformats.org/drawingml/2006/main" prst="rect">
          <a:avLst/>
        </a:prstGeom>
        <a:noFill xmlns:a="http://schemas.openxmlformats.org/drawingml/2006/main"/>
      </cdr:spPr>
      <cdr:txBody>
        <a:bodyPr xmlns:a="http://schemas.openxmlformats.org/drawingml/2006/main" wrap="square" lIns="0" rIns="0" rtlCol="0">
          <a:spAutoFit/>
        </a:bodyPr>
        <a:lstStyle xmlns:a="http://schemas.openxmlformats.org/drawingml/2006/main">
          <a:defPPr>
            <a:defRPr lang="fi-FI"/>
          </a:defPPr>
          <a:lvl1pPr algn="l" rtl="0" fontAlgn="base">
            <a:spcBef>
              <a:spcPct val="0"/>
            </a:spcBef>
            <a:spcAft>
              <a:spcPct val="0"/>
            </a:spcAft>
            <a:defRPr kern="1200">
              <a:solidFill>
                <a:schemeClr val="tx1"/>
              </a:solidFill>
              <a:latin typeface="Arial" charset="0"/>
              <a:ea typeface="+mn-ea"/>
              <a:cs typeface="+mn-cs"/>
            </a:defRPr>
          </a:lvl1pPr>
          <a:lvl2pPr marL="389672" algn="l" rtl="0" fontAlgn="base">
            <a:spcBef>
              <a:spcPct val="0"/>
            </a:spcBef>
            <a:spcAft>
              <a:spcPct val="0"/>
            </a:spcAft>
            <a:defRPr kern="1200">
              <a:solidFill>
                <a:schemeClr val="tx1"/>
              </a:solidFill>
              <a:latin typeface="Arial" charset="0"/>
              <a:ea typeface="+mn-ea"/>
              <a:cs typeface="+mn-cs"/>
            </a:defRPr>
          </a:lvl2pPr>
          <a:lvl3pPr marL="779343" algn="l" rtl="0" fontAlgn="base">
            <a:spcBef>
              <a:spcPct val="0"/>
            </a:spcBef>
            <a:spcAft>
              <a:spcPct val="0"/>
            </a:spcAft>
            <a:defRPr kern="1200">
              <a:solidFill>
                <a:schemeClr val="tx1"/>
              </a:solidFill>
              <a:latin typeface="Arial" charset="0"/>
              <a:ea typeface="+mn-ea"/>
              <a:cs typeface="+mn-cs"/>
            </a:defRPr>
          </a:lvl3pPr>
          <a:lvl4pPr marL="1169015" algn="l" rtl="0" fontAlgn="base">
            <a:spcBef>
              <a:spcPct val="0"/>
            </a:spcBef>
            <a:spcAft>
              <a:spcPct val="0"/>
            </a:spcAft>
            <a:defRPr kern="1200">
              <a:solidFill>
                <a:schemeClr val="tx1"/>
              </a:solidFill>
              <a:latin typeface="Arial" charset="0"/>
              <a:ea typeface="+mn-ea"/>
              <a:cs typeface="+mn-cs"/>
            </a:defRPr>
          </a:lvl4pPr>
          <a:lvl5pPr marL="1558686" algn="l" rtl="0" fontAlgn="base">
            <a:spcBef>
              <a:spcPct val="0"/>
            </a:spcBef>
            <a:spcAft>
              <a:spcPct val="0"/>
            </a:spcAft>
            <a:defRPr kern="1200">
              <a:solidFill>
                <a:schemeClr val="tx1"/>
              </a:solidFill>
              <a:latin typeface="Arial" charset="0"/>
              <a:ea typeface="+mn-ea"/>
              <a:cs typeface="+mn-cs"/>
            </a:defRPr>
          </a:lvl5pPr>
          <a:lvl6pPr marL="1948358" algn="l" defTabSz="779343" rtl="0" eaLnBrk="1" latinLnBrk="0" hangingPunct="1">
            <a:defRPr kern="1200">
              <a:solidFill>
                <a:schemeClr val="tx1"/>
              </a:solidFill>
              <a:latin typeface="Arial" charset="0"/>
              <a:ea typeface="+mn-ea"/>
              <a:cs typeface="+mn-cs"/>
            </a:defRPr>
          </a:lvl6pPr>
          <a:lvl7pPr marL="2338029" algn="l" defTabSz="779343" rtl="0" eaLnBrk="1" latinLnBrk="0" hangingPunct="1">
            <a:defRPr kern="1200">
              <a:solidFill>
                <a:schemeClr val="tx1"/>
              </a:solidFill>
              <a:latin typeface="Arial" charset="0"/>
              <a:ea typeface="+mn-ea"/>
              <a:cs typeface="+mn-cs"/>
            </a:defRPr>
          </a:lvl7pPr>
          <a:lvl8pPr marL="2727701" algn="l" defTabSz="779343" rtl="0" eaLnBrk="1" latinLnBrk="0" hangingPunct="1">
            <a:defRPr kern="1200">
              <a:solidFill>
                <a:schemeClr val="tx1"/>
              </a:solidFill>
              <a:latin typeface="Arial" charset="0"/>
              <a:ea typeface="+mn-ea"/>
              <a:cs typeface="+mn-cs"/>
            </a:defRPr>
          </a:lvl8pPr>
          <a:lvl9pPr marL="3117372" algn="l" defTabSz="779343" rtl="0" eaLnBrk="1" latinLnBrk="0" hangingPunct="1">
            <a:defRPr kern="1200">
              <a:solidFill>
                <a:schemeClr val="tx1"/>
              </a:solidFill>
              <a:latin typeface="Arial" charset="0"/>
              <a:ea typeface="+mn-ea"/>
              <a:cs typeface="+mn-cs"/>
            </a:defRPr>
          </a:lvl9pPr>
        </a:lstStyle>
        <a:p xmlns:a="http://schemas.openxmlformats.org/drawingml/2006/main">
          <a:pPr algn="r"/>
          <a:r>
            <a:rPr lang="sv-SE" sz="700" dirty="0">
              <a:solidFill>
                <a:schemeClr val="accent3"/>
              </a:solidFill>
              <a:latin typeface="Arial" panose="020B0604020202020204" pitchFamily="34" charset="0"/>
              <a:cs typeface="Arial" panose="020B0604020202020204" pitchFamily="34" charset="0"/>
            </a:rPr>
            <a:t>HIGH PRIORITY TECHNOLOGIES </a:t>
          </a:r>
        </a:p>
      </cdr:txBody>
    </cdr:sp>
  </cdr:relSizeAnchor>
</c:userShapes>
</file>

<file path=xl/tables/table1.xml><?xml version="1.0" encoding="utf-8"?>
<table xmlns="http://schemas.openxmlformats.org/spreadsheetml/2006/main" id="1" name="Table1" displayName="Table1" ref="A1:A6" totalsRowShown="0" headerRowDxfId="11" dataDxfId="10" dataCellStyle="Percent">
  <autoFilter ref="A1:A6"/>
  <tableColumns count="1">
    <tableColumn id="1" name="Percentage" dataDxfId="9" dataCellStyle="Percent"/>
  </tableColumns>
  <tableStyleInfo name="TableStyleLight8" showFirstColumn="0" showLastColumn="0" showRowStripes="1" showColumnStripes="0"/>
</table>
</file>

<file path=xl/tables/table2.xml><?xml version="1.0" encoding="utf-8"?>
<table xmlns="http://schemas.openxmlformats.org/spreadsheetml/2006/main" id="2" name="Table2" displayName="Table2" ref="A8:A13" totalsRowShown="0" headerRowDxfId="8" dataDxfId="7">
  <autoFilter ref="A8:A13"/>
  <tableColumns count="1">
    <tableColumn id="1" name="Value" dataDxfId="6"/>
  </tableColumns>
  <tableStyleInfo name="TableStyleLight8" showFirstColumn="0" showLastColumn="0" showRowStripes="1" showColumnStripes="0"/>
</table>
</file>

<file path=xl/tables/table3.xml><?xml version="1.0" encoding="utf-8"?>
<table xmlns="http://schemas.openxmlformats.org/spreadsheetml/2006/main" id="3" name="Table3" displayName="Table3" ref="A16:A21" totalsRowShown="0" headerRowDxfId="5" dataDxfId="4">
  <autoFilter ref="A16:A21"/>
  <tableColumns count="1">
    <tableColumn id="1" name="Circular business model" dataDxfId="3"/>
  </tableColumns>
  <tableStyleInfo name="TableStyleLight8" showFirstColumn="0" showLastColumn="0" showRowStripes="1" showColumnStripes="0"/>
</table>
</file>

<file path=xl/tables/table4.xml><?xml version="1.0" encoding="utf-8"?>
<table xmlns="http://schemas.openxmlformats.org/spreadsheetml/2006/main" id="4" name="Table4" displayName="Table4" ref="A23:A25" totalsRowShown="0" headerRowDxfId="2" dataDxfId="1">
  <autoFilter ref="A23:A25"/>
  <tableColumns count="1">
    <tableColumn id="1" name="Options" dataDxfId="0"/>
  </tableColumns>
  <tableStyleInfo name="TableStyleLight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table" Target="../tables/table1.xml"/><Relationship Id="rId4" Type="http://schemas.openxmlformats.org/officeDocument/2006/relationships/table" Target="../tables/table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G128"/>
  <sheetViews>
    <sheetView showGridLines="0" tabSelected="1" workbookViewId="0">
      <selection activeCell="B129" sqref="B129"/>
    </sheetView>
  </sheetViews>
  <sheetFormatPr defaultRowHeight="14.4" x14ac:dyDescent="0.3"/>
  <cols>
    <col min="2" max="2" width="25" customWidth="1"/>
    <col min="3" max="3" width="3.33203125" customWidth="1"/>
    <col min="4" max="4" width="56.44140625" customWidth="1"/>
  </cols>
  <sheetData>
    <row r="6" spans="2:7" x14ac:dyDescent="0.3">
      <c r="B6" s="38" t="s">
        <v>74</v>
      </c>
    </row>
    <row r="7" spans="2:7" x14ac:dyDescent="0.3">
      <c r="B7" s="39" t="s">
        <v>61</v>
      </c>
    </row>
    <row r="10" spans="2:7" ht="14.4" customHeight="1" x14ac:dyDescent="0.3">
      <c r="B10" s="49" t="s">
        <v>75</v>
      </c>
      <c r="C10" s="49"/>
      <c r="D10" s="49"/>
      <c r="E10" s="49"/>
      <c r="F10" s="49"/>
      <c r="G10" s="49"/>
    </row>
    <row r="11" spans="2:7" x14ac:dyDescent="0.3">
      <c r="B11" s="49"/>
      <c r="C11" s="49"/>
      <c r="D11" s="49"/>
      <c r="E11" s="49"/>
      <c r="F11" s="49"/>
      <c r="G11" s="49"/>
    </row>
    <row r="12" spans="2:7" x14ac:dyDescent="0.3">
      <c r="B12" s="49"/>
      <c r="C12" s="49"/>
      <c r="D12" s="49"/>
      <c r="E12" s="49"/>
      <c r="F12" s="49"/>
      <c r="G12" s="49"/>
    </row>
    <row r="13" spans="2:7" x14ac:dyDescent="0.3">
      <c r="B13" s="49"/>
      <c r="C13" s="49"/>
      <c r="D13" s="49"/>
      <c r="E13" s="49"/>
      <c r="F13" s="49"/>
      <c r="G13" s="49"/>
    </row>
    <row r="14" spans="2:7" x14ac:dyDescent="0.3">
      <c r="B14" s="49"/>
      <c r="C14" s="49"/>
      <c r="D14" s="49"/>
      <c r="E14" s="49"/>
      <c r="F14" s="49"/>
      <c r="G14" s="49"/>
    </row>
    <row r="15" spans="2:7" x14ac:dyDescent="0.3">
      <c r="B15" s="49"/>
      <c r="C15" s="49"/>
      <c r="D15" s="49"/>
      <c r="E15" s="49"/>
      <c r="F15" s="49"/>
      <c r="G15" s="49"/>
    </row>
    <row r="16" spans="2:7" x14ac:dyDescent="0.3">
      <c r="B16" s="49"/>
      <c r="C16" s="49"/>
      <c r="D16" s="49"/>
      <c r="E16" s="49"/>
      <c r="F16" s="49"/>
      <c r="G16" s="49"/>
    </row>
    <row r="17" spans="2:7" x14ac:dyDescent="0.3">
      <c r="B17" s="49"/>
      <c r="C17" s="49"/>
      <c r="D17" s="49"/>
      <c r="E17" s="49"/>
      <c r="F17" s="49"/>
      <c r="G17" s="49"/>
    </row>
    <row r="19" spans="2:7" x14ac:dyDescent="0.3">
      <c r="B19" s="40" t="s">
        <v>64</v>
      </c>
      <c r="C19" s="41"/>
      <c r="D19" s="41"/>
      <c r="E19" s="41"/>
      <c r="F19" s="41"/>
      <c r="G19" s="41"/>
    </row>
    <row r="21" spans="2:7" x14ac:dyDescent="0.3">
      <c r="B21" s="42" t="s">
        <v>65</v>
      </c>
      <c r="D21" s="42" t="s">
        <v>66</v>
      </c>
    </row>
    <row r="23" spans="2:7" x14ac:dyDescent="0.3">
      <c r="B23" s="43" t="s">
        <v>61</v>
      </c>
      <c r="D23" s="44" t="s">
        <v>68</v>
      </c>
    </row>
    <row r="25" spans="2:7" x14ac:dyDescent="0.3">
      <c r="B25" s="43" t="s">
        <v>67</v>
      </c>
      <c r="D25" s="44" t="s">
        <v>69</v>
      </c>
    </row>
    <row r="28" spans="2:7" x14ac:dyDescent="0.3">
      <c r="B28" s="40" t="s">
        <v>62</v>
      </c>
      <c r="C28" s="41"/>
      <c r="D28" s="41"/>
      <c r="E28" s="41"/>
      <c r="F28" s="41"/>
      <c r="G28" s="41"/>
    </row>
    <row r="30" spans="2:7" x14ac:dyDescent="0.3">
      <c r="B30" s="2" t="s">
        <v>70</v>
      </c>
    </row>
    <row r="40" spans="2:2" x14ac:dyDescent="0.3">
      <c r="B40" s="2" t="s">
        <v>77</v>
      </c>
    </row>
    <row r="63" spans="2:2" x14ac:dyDescent="0.3">
      <c r="B63" s="2" t="s">
        <v>71</v>
      </c>
    </row>
    <row r="90" spans="2:2" x14ac:dyDescent="0.3">
      <c r="B90" s="2" t="s">
        <v>82</v>
      </c>
    </row>
    <row r="111" spans="2:7" x14ac:dyDescent="0.3">
      <c r="B111" s="40" t="s">
        <v>83</v>
      </c>
      <c r="C111" s="41"/>
      <c r="D111" s="41"/>
      <c r="E111" s="41"/>
      <c r="F111" s="41"/>
      <c r="G111" s="41"/>
    </row>
    <row r="113" spans="2:2" x14ac:dyDescent="0.3">
      <c r="B113" s="1" t="s">
        <v>84</v>
      </c>
    </row>
    <row r="114" spans="2:2" x14ac:dyDescent="0.3">
      <c r="B114" s="2" t="s">
        <v>85</v>
      </c>
    </row>
    <row r="128" spans="2:2" x14ac:dyDescent="0.3">
      <c r="B128" s="39" t="s">
        <v>86</v>
      </c>
    </row>
  </sheetData>
  <mergeCells count="1">
    <mergeCell ref="B10:G17"/>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Y114"/>
  <sheetViews>
    <sheetView showGridLines="0" topLeftCell="A76" zoomScale="85" zoomScaleNormal="85" workbookViewId="0">
      <selection activeCell="H116" sqref="H116"/>
    </sheetView>
  </sheetViews>
  <sheetFormatPr defaultRowHeight="13.2" x14ac:dyDescent="0.25"/>
  <cols>
    <col min="1" max="1" width="5.44140625" style="2" customWidth="1"/>
    <col min="2" max="2" width="4.77734375" style="2" customWidth="1"/>
    <col min="3" max="3" width="3.33203125" style="2" customWidth="1"/>
    <col min="4" max="4" width="3" style="2" customWidth="1"/>
    <col min="5" max="5" width="25.33203125" style="2" hidden="1" customWidth="1"/>
    <col min="6" max="6" width="39" style="2" customWidth="1"/>
    <col min="7" max="7" width="2.6640625" style="2" customWidth="1"/>
    <col min="8" max="8" width="22.5546875" style="2" bestFit="1" customWidth="1"/>
    <col min="9" max="9" width="2.21875" style="2" customWidth="1"/>
    <col min="10" max="10" width="22.77734375" style="2" bestFit="1" customWidth="1"/>
    <col min="11" max="11" width="2.88671875" style="2" customWidth="1"/>
    <col min="12" max="12" width="23.21875" style="2" customWidth="1"/>
    <col min="13" max="13" width="3.5546875" style="2" customWidth="1"/>
    <col min="14" max="14" width="3.44140625" style="2" customWidth="1"/>
    <col min="15" max="15" width="4.44140625" style="2" customWidth="1"/>
    <col min="16" max="21" width="8.88671875" style="2"/>
    <col min="22" max="22" width="6.44140625" style="2" customWidth="1"/>
    <col min="23" max="16384" width="8.88671875" style="2"/>
  </cols>
  <sheetData>
    <row r="2" spans="2:25" x14ac:dyDescent="0.25">
      <c r="B2" s="7"/>
      <c r="C2" s="8"/>
      <c r="D2" s="8"/>
      <c r="E2" s="8"/>
      <c r="F2" s="8"/>
      <c r="G2" s="8"/>
      <c r="H2" s="8"/>
      <c r="I2" s="8"/>
      <c r="J2" s="8"/>
      <c r="K2" s="8"/>
      <c r="L2" s="8"/>
      <c r="M2" s="9"/>
      <c r="O2" s="7"/>
      <c r="P2" s="8"/>
      <c r="Q2" s="8"/>
      <c r="R2" s="8"/>
      <c r="S2" s="8"/>
      <c r="T2" s="8"/>
      <c r="U2" s="8"/>
      <c r="V2" s="8"/>
      <c r="W2" s="9"/>
      <c r="X2" s="11"/>
      <c r="Y2" s="11"/>
    </row>
    <row r="3" spans="2:25" ht="15.6" x14ac:dyDescent="0.3">
      <c r="B3" s="10"/>
      <c r="C3" s="11"/>
      <c r="D3" s="11"/>
      <c r="E3" s="11"/>
      <c r="F3" s="12" t="s">
        <v>54</v>
      </c>
      <c r="G3" s="11"/>
      <c r="H3" s="11"/>
      <c r="I3" s="11"/>
      <c r="J3" s="11"/>
      <c r="K3" s="11"/>
      <c r="L3" s="11"/>
      <c r="M3" s="13"/>
      <c r="O3" s="10"/>
      <c r="P3" s="28" t="s">
        <v>28</v>
      </c>
      <c r="Q3" s="20"/>
      <c r="R3" s="20"/>
      <c r="S3" s="20"/>
      <c r="T3" s="20"/>
      <c r="U3" s="20"/>
      <c r="V3" s="20"/>
      <c r="W3" s="13"/>
      <c r="X3" s="11"/>
      <c r="Y3" s="11"/>
    </row>
    <row r="4" spans="2:25" x14ac:dyDescent="0.25">
      <c r="B4" s="10"/>
      <c r="C4" s="11"/>
      <c r="D4" s="11"/>
      <c r="E4" s="11"/>
      <c r="F4" s="11"/>
      <c r="G4" s="11"/>
      <c r="H4" s="11"/>
      <c r="I4" s="11"/>
      <c r="J4" s="11"/>
      <c r="K4" s="11"/>
      <c r="L4" s="11"/>
      <c r="M4" s="13"/>
      <c r="O4" s="10"/>
      <c r="P4" s="11"/>
      <c r="Q4" s="11"/>
      <c r="R4" s="11"/>
      <c r="S4" s="11"/>
      <c r="T4" s="11"/>
      <c r="U4" s="11"/>
      <c r="V4" s="11"/>
      <c r="W4" s="13"/>
      <c r="X4" s="11"/>
      <c r="Y4" s="11"/>
    </row>
    <row r="5" spans="2:25" ht="13.8" thickBot="1" x14ac:dyDescent="0.3">
      <c r="B5" s="10"/>
      <c r="C5" s="11"/>
      <c r="D5" s="11"/>
      <c r="E5" s="11"/>
      <c r="F5" s="14" t="s">
        <v>1</v>
      </c>
      <c r="G5" s="11"/>
      <c r="H5" s="11"/>
      <c r="I5" s="11"/>
      <c r="J5" s="11"/>
      <c r="K5" s="11"/>
      <c r="L5" s="11"/>
      <c r="M5" s="13"/>
      <c r="O5" s="10"/>
      <c r="P5" s="30"/>
      <c r="Q5" s="22" t="s">
        <v>19</v>
      </c>
      <c r="R5" s="11"/>
      <c r="S5" s="11"/>
      <c r="T5" s="11"/>
      <c r="U5" s="11"/>
      <c r="V5" s="11"/>
      <c r="W5" s="13"/>
      <c r="X5" s="11"/>
      <c r="Y5" s="11"/>
    </row>
    <row r="6" spans="2:25" ht="13.8" thickBot="1" x14ac:dyDescent="0.3">
      <c r="B6" s="10"/>
      <c r="C6" s="11"/>
      <c r="D6" s="11"/>
      <c r="E6" s="11"/>
      <c r="F6" s="45"/>
      <c r="G6" s="11"/>
      <c r="H6" s="11"/>
      <c r="I6" s="11"/>
      <c r="J6" s="11"/>
      <c r="K6" s="11"/>
      <c r="L6" s="11"/>
      <c r="M6" s="13"/>
      <c r="O6" s="10"/>
      <c r="P6" s="23"/>
      <c r="Q6" s="22" t="s">
        <v>20</v>
      </c>
      <c r="R6" s="11"/>
      <c r="S6" s="11"/>
      <c r="T6" s="11"/>
      <c r="U6" s="11"/>
      <c r="V6" s="11"/>
      <c r="W6" s="13"/>
      <c r="X6" s="11"/>
      <c r="Y6" s="11"/>
    </row>
    <row r="7" spans="2:25" x14ac:dyDescent="0.25">
      <c r="B7" s="10"/>
      <c r="C7" s="11"/>
      <c r="D7" s="11"/>
      <c r="E7" s="11"/>
      <c r="F7" s="11"/>
      <c r="G7" s="11"/>
      <c r="H7" s="11"/>
      <c r="I7" s="11"/>
      <c r="J7" s="11"/>
      <c r="K7" s="11"/>
      <c r="L7" s="11"/>
      <c r="M7" s="13"/>
      <c r="O7" s="10"/>
      <c r="P7" s="11"/>
      <c r="Q7" s="11"/>
      <c r="R7" s="11"/>
      <c r="S7" s="11"/>
      <c r="T7" s="11"/>
      <c r="U7" s="11"/>
      <c r="V7" s="11"/>
      <c r="W7" s="13"/>
      <c r="X7" s="11"/>
      <c r="Y7" s="11"/>
    </row>
    <row r="8" spans="2:25" x14ac:dyDescent="0.25">
      <c r="B8" s="10"/>
      <c r="C8" s="11"/>
      <c r="D8" s="11"/>
      <c r="E8" s="11"/>
      <c r="F8" s="14" t="s">
        <v>58</v>
      </c>
      <c r="G8" s="11"/>
      <c r="H8" s="11"/>
      <c r="I8" s="11"/>
      <c r="J8" s="11"/>
      <c r="K8" s="11"/>
      <c r="L8" s="11"/>
      <c r="M8" s="13"/>
      <c r="O8" s="10"/>
      <c r="P8" s="16"/>
      <c r="Q8" s="37" t="s">
        <v>55</v>
      </c>
      <c r="R8" s="11"/>
      <c r="S8" s="11"/>
      <c r="T8" s="11"/>
      <c r="U8" s="11"/>
      <c r="V8" s="11"/>
      <c r="W8" s="13"/>
      <c r="X8" s="11"/>
      <c r="Y8" s="11"/>
    </row>
    <row r="9" spans="2:25" x14ac:dyDescent="0.25">
      <c r="B9" s="10"/>
      <c r="C9" s="11"/>
      <c r="D9" s="11"/>
      <c r="E9" s="11"/>
      <c r="F9" s="11"/>
      <c r="G9" s="11"/>
      <c r="H9" s="11"/>
      <c r="I9" s="11"/>
      <c r="J9" s="11"/>
      <c r="K9" s="11"/>
      <c r="L9" s="11"/>
      <c r="M9" s="13"/>
      <c r="O9" s="10"/>
      <c r="P9" s="29"/>
      <c r="Q9" s="37" t="s">
        <v>56</v>
      </c>
      <c r="R9" s="11"/>
      <c r="S9" s="11"/>
      <c r="T9" s="11"/>
      <c r="U9" s="11"/>
      <c r="V9" s="11"/>
      <c r="W9" s="13"/>
      <c r="X9" s="11"/>
      <c r="Y9" s="11"/>
    </row>
    <row r="10" spans="2:25" x14ac:dyDescent="0.25">
      <c r="B10" s="10"/>
      <c r="C10" s="11"/>
      <c r="D10" s="11"/>
      <c r="E10" s="11"/>
      <c r="F10" s="15" t="s">
        <v>31</v>
      </c>
      <c r="G10" s="11"/>
      <c r="H10" s="15" t="s">
        <v>0</v>
      </c>
      <c r="I10" s="11"/>
      <c r="J10" s="15" t="s">
        <v>22</v>
      </c>
      <c r="K10" s="11"/>
      <c r="L10" s="15" t="s">
        <v>16</v>
      </c>
      <c r="M10" s="13"/>
      <c r="O10" s="10"/>
      <c r="P10" s="17"/>
      <c r="Q10" s="37" t="s">
        <v>57</v>
      </c>
      <c r="R10" s="11"/>
      <c r="S10" s="11"/>
      <c r="T10" s="11"/>
      <c r="U10" s="11"/>
      <c r="V10" s="11"/>
      <c r="W10" s="13"/>
      <c r="X10" s="11"/>
      <c r="Y10" s="11"/>
    </row>
    <row r="11" spans="2:25" x14ac:dyDescent="0.25">
      <c r="B11" s="10"/>
      <c r="C11" s="11"/>
      <c r="D11" s="11"/>
      <c r="E11" s="11"/>
      <c r="F11" s="15"/>
      <c r="G11" s="11"/>
      <c r="H11" s="11"/>
      <c r="I11" s="11"/>
      <c r="J11" s="11"/>
      <c r="K11" s="11"/>
      <c r="L11" s="11"/>
      <c r="M11" s="13"/>
      <c r="O11" s="10"/>
      <c r="P11" s="11"/>
      <c r="Q11" s="11"/>
      <c r="R11" s="11"/>
      <c r="S11" s="11"/>
      <c r="T11" s="11"/>
      <c r="U11" s="11"/>
      <c r="V11" s="11"/>
      <c r="W11" s="13"/>
      <c r="X11" s="11"/>
      <c r="Y11" s="11"/>
    </row>
    <row r="12" spans="2:25" ht="13.2" customHeight="1" x14ac:dyDescent="0.25">
      <c r="B12" s="10"/>
      <c r="C12" s="50" t="s">
        <v>35</v>
      </c>
      <c r="D12" s="36"/>
      <c r="E12" s="11" t="b">
        <f>OR($F$6=Values!$A$17)</f>
        <v>0</v>
      </c>
      <c r="F12" s="16" t="s">
        <v>32</v>
      </c>
      <c r="G12" s="11"/>
      <c r="H12" s="46"/>
      <c r="I12" s="11"/>
      <c r="J12" s="46"/>
      <c r="K12" s="11"/>
      <c r="L12" s="46"/>
      <c r="M12" s="13"/>
      <c r="O12" s="10"/>
      <c r="P12" s="11"/>
      <c r="Q12" s="11"/>
      <c r="R12" s="11"/>
      <c r="S12" s="11"/>
      <c r="T12" s="11"/>
      <c r="U12" s="11"/>
      <c r="V12" s="11"/>
      <c r="W12" s="13"/>
      <c r="X12" s="11"/>
      <c r="Y12" s="11"/>
    </row>
    <row r="13" spans="2:25" x14ac:dyDescent="0.25">
      <c r="B13" s="10"/>
      <c r="C13" s="50"/>
      <c r="D13" s="36"/>
      <c r="E13" s="11"/>
      <c r="F13" s="11"/>
      <c r="G13" s="11"/>
      <c r="H13" s="11"/>
      <c r="I13" s="11"/>
      <c r="J13" s="11"/>
      <c r="K13" s="11"/>
      <c r="L13" s="47"/>
      <c r="M13" s="13"/>
      <c r="O13" s="10"/>
      <c r="P13" s="28" t="s">
        <v>29</v>
      </c>
      <c r="Q13" s="20"/>
      <c r="R13" s="20"/>
      <c r="S13" s="20"/>
      <c r="T13" s="20"/>
      <c r="U13" s="20"/>
      <c r="V13" s="20"/>
      <c r="W13" s="13"/>
      <c r="X13" s="11"/>
      <c r="Y13" s="11"/>
    </row>
    <row r="14" spans="2:25" x14ac:dyDescent="0.25">
      <c r="B14" s="10"/>
      <c r="C14" s="50"/>
      <c r="D14" s="36"/>
      <c r="E14" s="11" t="b">
        <f>OR($F$6=Values!$A$17,$F$6=Values!$A$19,$F$6=Values!$A$21)</f>
        <v>0</v>
      </c>
      <c r="F14" s="29" t="s">
        <v>33</v>
      </c>
      <c r="G14" s="11"/>
      <c r="H14" s="46"/>
      <c r="I14" s="11"/>
      <c r="J14" s="46"/>
      <c r="K14" s="11"/>
      <c r="L14" s="46"/>
      <c r="M14" s="13"/>
      <c r="O14" s="10"/>
      <c r="P14" s="11"/>
      <c r="Q14" s="11"/>
      <c r="R14" s="11"/>
      <c r="S14" s="11"/>
      <c r="T14" s="11"/>
      <c r="U14" s="11"/>
      <c r="V14" s="11"/>
      <c r="W14" s="13"/>
      <c r="X14" s="11"/>
      <c r="Y14" s="11"/>
    </row>
    <row r="15" spans="2:25" x14ac:dyDescent="0.25">
      <c r="B15" s="10"/>
      <c r="C15" s="50"/>
      <c r="D15" s="36"/>
      <c r="E15" s="11"/>
      <c r="F15" s="11"/>
      <c r="G15" s="11"/>
      <c r="H15" s="11"/>
      <c r="I15" s="11"/>
      <c r="J15" s="11"/>
      <c r="K15" s="11"/>
      <c r="L15" s="11"/>
      <c r="M15" s="13"/>
      <c r="O15" s="10"/>
      <c r="P15" s="11" t="s">
        <v>30</v>
      </c>
      <c r="Q15" s="11"/>
      <c r="R15" s="11"/>
      <c r="S15" s="11"/>
      <c r="T15" s="11"/>
      <c r="U15" s="11"/>
      <c r="V15" s="11"/>
      <c r="W15" s="13"/>
      <c r="X15" s="11"/>
      <c r="Y15" s="11"/>
    </row>
    <row r="16" spans="2:25" x14ac:dyDescent="0.25">
      <c r="B16" s="10"/>
      <c r="C16" s="50"/>
      <c r="D16" s="36"/>
      <c r="E16" s="11" t="b">
        <f>OR($F$6=Values!$A$20)</f>
        <v>0</v>
      </c>
      <c r="F16" s="29" t="s">
        <v>34</v>
      </c>
      <c r="G16" s="11"/>
      <c r="H16" s="46"/>
      <c r="I16" s="11"/>
      <c r="J16" s="46"/>
      <c r="K16" s="11"/>
      <c r="L16" s="46"/>
      <c r="M16" s="13"/>
      <c r="O16" s="10"/>
      <c r="P16" s="11"/>
      <c r="Q16" s="11"/>
      <c r="R16" s="11"/>
      <c r="S16" s="11"/>
      <c r="T16" s="11"/>
      <c r="U16" s="11"/>
      <c r="V16" s="11"/>
      <c r="W16" s="13"/>
      <c r="X16" s="11"/>
      <c r="Y16" s="11"/>
    </row>
    <row r="17" spans="2:25" x14ac:dyDescent="0.25">
      <c r="B17" s="10"/>
      <c r="C17" s="50"/>
      <c r="D17" s="18"/>
      <c r="E17" s="11"/>
      <c r="F17" s="11"/>
      <c r="G17" s="11"/>
      <c r="H17" s="11"/>
      <c r="I17" s="11"/>
      <c r="J17" s="11"/>
      <c r="K17" s="11"/>
      <c r="L17" s="11"/>
      <c r="M17" s="13"/>
      <c r="O17" s="10"/>
      <c r="P17" s="11" t="s">
        <v>59</v>
      </c>
      <c r="Q17" s="11"/>
      <c r="R17" s="11"/>
      <c r="S17" s="11"/>
      <c r="T17" s="11"/>
      <c r="U17" s="11"/>
      <c r="V17" s="11"/>
      <c r="W17" s="13"/>
      <c r="X17" s="11"/>
      <c r="Y17" s="11"/>
    </row>
    <row r="18" spans="2:25" x14ac:dyDescent="0.25">
      <c r="B18" s="10"/>
      <c r="C18" s="50"/>
      <c r="D18" s="36"/>
      <c r="E18" s="11" t="b">
        <f>OR($F$6=Values!$A$17,$F$6=Values!$A$20)</f>
        <v>0</v>
      </c>
      <c r="F18" s="17" t="s">
        <v>51</v>
      </c>
      <c r="G18" s="11"/>
      <c r="H18" s="46"/>
      <c r="I18" s="11"/>
      <c r="J18" s="46"/>
      <c r="K18" s="11"/>
      <c r="L18" s="46"/>
      <c r="M18" s="13"/>
      <c r="O18" s="10"/>
      <c r="P18" s="11"/>
      <c r="Q18" s="11"/>
      <c r="R18" s="11"/>
      <c r="S18" s="11"/>
      <c r="T18" s="11"/>
      <c r="U18" s="11"/>
      <c r="V18" s="11"/>
      <c r="W18" s="13"/>
      <c r="X18" s="11"/>
      <c r="Y18" s="11"/>
    </row>
    <row r="19" spans="2:25" x14ac:dyDescent="0.25">
      <c r="B19" s="10"/>
      <c r="C19" s="50"/>
      <c r="D19" s="18"/>
      <c r="E19" s="11"/>
      <c r="F19" s="11"/>
      <c r="G19" s="11"/>
      <c r="H19" s="11"/>
      <c r="I19" s="11"/>
      <c r="J19" s="11"/>
      <c r="K19" s="11"/>
      <c r="L19" s="11"/>
      <c r="M19" s="13"/>
      <c r="O19" s="10"/>
      <c r="P19" s="11"/>
      <c r="Q19" s="11"/>
      <c r="R19" s="11"/>
      <c r="S19" s="11"/>
      <c r="T19" s="11"/>
      <c r="U19" s="11"/>
      <c r="V19" s="11"/>
      <c r="W19" s="13"/>
      <c r="X19" s="11"/>
      <c r="Y19" s="11"/>
    </row>
    <row r="20" spans="2:25" x14ac:dyDescent="0.25">
      <c r="B20" s="10"/>
      <c r="C20" s="50"/>
      <c r="D20" s="18"/>
      <c r="E20" s="11" t="b">
        <f>OR($F$6=Values!$A$18,$F$6=Values!$A$19,$F$6=Values!$A$21)</f>
        <v>0</v>
      </c>
      <c r="F20" s="16" t="s">
        <v>76</v>
      </c>
      <c r="G20" s="11"/>
      <c r="H20" s="46"/>
      <c r="I20" s="11"/>
      <c r="J20" s="46"/>
      <c r="K20" s="11"/>
      <c r="L20" s="46"/>
      <c r="M20" s="13"/>
      <c r="O20" s="10"/>
      <c r="P20" s="11"/>
      <c r="Q20" s="11"/>
      <c r="R20" s="11"/>
      <c r="S20" s="11"/>
      <c r="T20" s="11"/>
      <c r="U20" s="11"/>
      <c r="V20" s="11"/>
      <c r="W20" s="13"/>
      <c r="X20" s="11"/>
      <c r="Y20" s="11"/>
    </row>
    <row r="21" spans="2:25" x14ac:dyDescent="0.25">
      <c r="B21" s="10"/>
      <c r="C21" s="11"/>
      <c r="D21" s="18"/>
      <c r="E21" s="11"/>
      <c r="F21" s="11"/>
      <c r="G21" s="11"/>
      <c r="H21" s="11"/>
      <c r="I21" s="11"/>
      <c r="J21" s="11"/>
      <c r="K21" s="11"/>
      <c r="L21" s="11"/>
      <c r="M21" s="13"/>
      <c r="O21" s="10"/>
      <c r="P21" s="11"/>
      <c r="Q21" s="11"/>
      <c r="R21" s="11"/>
      <c r="S21" s="11"/>
      <c r="T21" s="11"/>
      <c r="U21" s="11"/>
      <c r="V21" s="11"/>
      <c r="W21" s="13"/>
      <c r="X21" s="11"/>
      <c r="Y21" s="11"/>
    </row>
    <row r="22" spans="2:25" ht="13.2" customHeight="1" x14ac:dyDescent="0.25">
      <c r="B22" s="10"/>
      <c r="C22" s="50" t="s">
        <v>41</v>
      </c>
      <c r="D22" s="36"/>
      <c r="E22" s="11" t="b">
        <f>OR($F$6=Values!$A$17,$F$6=Values!$A$18,$F$6=Values!$A$19,$F$6=Values!$A$20,$F$6=Values!$A$21,)</f>
        <v>0</v>
      </c>
      <c r="F22" s="16" t="s">
        <v>36</v>
      </c>
      <c r="G22" s="11"/>
      <c r="H22" s="46"/>
      <c r="I22" s="11"/>
      <c r="J22" s="46"/>
      <c r="K22" s="11"/>
      <c r="L22" s="46"/>
      <c r="M22" s="13"/>
      <c r="O22" s="10"/>
      <c r="P22" s="25" t="s">
        <v>60</v>
      </c>
      <c r="Q22" s="11"/>
      <c r="R22" s="11"/>
      <c r="S22" s="11"/>
      <c r="T22" s="11"/>
      <c r="U22" s="11"/>
      <c r="V22" s="11"/>
      <c r="W22" s="13"/>
      <c r="X22" s="11"/>
      <c r="Y22" s="11"/>
    </row>
    <row r="23" spans="2:25" x14ac:dyDescent="0.25">
      <c r="B23" s="10"/>
      <c r="C23" s="50"/>
      <c r="D23" s="36"/>
      <c r="E23" s="11"/>
      <c r="F23" s="11"/>
      <c r="G23" s="11"/>
      <c r="H23" s="11"/>
      <c r="I23" s="11"/>
      <c r="J23" s="11"/>
      <c r="K23" s="11"/>
      <c r="L23" s="11"/>
      <c r="M23" s="13"/>
      <c r="O23" s="10"/>
      <c r="P23" s="11"/>
      <c r="Q23" s="11"/>
      <c r="R23" s="11"/>
      <c r="S23" s="11"/>
      <c r="T23" s="11"/>
      <c r="U23" s="11"/>
      <c r="V23" s="11"/>
      <c r="W23" s="13"/>
      <c r="X23" s="11"/>
      <c r="Y23" s="11"/>
    </row>
    <row r="24" spans="2:25" x14ac:dyDescent="0.25">
      <c r="B24" s="10"/>
      <c r="C24" s="50"/>
      <c r="D24" s="36"/>
      <c r="E24" s="11" t="b">
        <f>OR($F$6=Values!$A$17, $F$6=Values!$A$19)</f>
        <v>0</v>
      </c>
      <c r="F24" s="16" t="s">
        <v>37</v>
      </c>
      <c r="G24" s="11"/>
      <c r="H24" s="46"/>
      <c r="I24" s="11"/>
      <c r="J24" s="46"/>
      <c r="K24" s="11"/>
      <c r="L24" s="46"/>
      <c r="M24" s="13"/>
      <c r="O24" s="10"/>
      <c r="P24" s="11" t="s">
        <v>72</v>
      </c>
      <c r="Q24" s="11"/>
      <c r="R24" s="11"/>
      <c r="S24" s="11"/>
      <c r="T24" s="11"/>
      <c r="U24" s="11"/>
      <c r="V24" s="11"/>
      <c r="W24" s="13"/>
      <c r="X24" s="11"/>
      <c r="Y24" s="11"/>
    </row>
    <row r="25" spans="2:25" x14ac:dyDescent="0.25">
      <c r="B25" s="10"/>
      <c r="C25" s="50"/>
      <c r="D25" s="36"/>
      <c r="E25" s="11"/>
      <c r="F25" s="11"/>
      <c r="G25" s="11"/>
      <c r="H25" s="11"/>
      <c r="I25" s="11"/>
      <c r="J25" s="11"/>
      <c r="K25" s="11"/>
      <c r="L25" s="11"/>
      <c r="M25" s="13"/>
      <c r="O25" s="10"/>
      <c r="P25" s="11"/>
      <c r="Q25" s="11"/>
      <c r="R25" s="11"/>
      <c r="S25" s="11"/>
      <c r="T25" s="11"/>
      <c r="U25" s="11"/>
      <c r="V25" s="11"/>
      <c r="W25" s="13"/>
      <c r="X25" s="11"/>
      <c r="Y25" s="11"/>
    </row>
    <row r="26" spans="2:25" x14ac:dyDescent="0.25">
      <c r="B26" s="10"/>
      <c r="C26" s="50"/>
      <c r="D26" s="36"/>
      <c r="E26" s="11" t="b">
        <f>OR($F$6=Values!$A$17, $F$6=Values!$A$19)</f>
        <v>0</v>
      </c>
      <c r="F26" s="16" t="s">
        <v>38</v>
      </c>
      <c r="G26" s="11"/>
      <c r="H26" s="46"/>
      <c r="I26" s="11"/>
      <c r="J26" s="46"/>
      <c r="K26" s="11"/>
      <c r="L26" s="46"/>
      <c r="M26" s="13"/>
      <c r="O26" s="10"/>
      <c r="P26" s="11"/>
      <c r="Q26" s="11"/>
      <c r="R26" s="11"/>
      <c r="S26" s="11"/>
      <c r="T26" s="11"/>
      <c r="U26" s="11"/>
      <c r="V26" s="11"/>
      <c r="W26" s="13"/>
      <c r="X26" s="11"/>
      <c r="Y26" s="11"/>
    </row>
    <row r="27" spans="2:25" x14ac:dyDescent="0.25">
      <c r="B27" s="10"/>
      <c r="C27" s="50"/>
      <c r="D27" s="36"/>
      <c r="E27" s="11"/>
      <c r="F27" s="11"/>
      <c r="G27" s="11"/>
      <c r="H27" s="11"/>
      <c r="I27" s="11"/>
      <c r="J27" s="11"/>
      <c r="K27" s="11"/>
      <c r="L27" s="11"/>
      <c r="M27" s="13"/>
      <c r="O27" s="10"/>
      <c r="P27" s="28" t="s">
        <v>27</v>
      </c>
      <c r="Q27" s="20"/>
      <c r="R27" s="20"/>
      <c r="S27" s="20"/>
      <c r="T27" s="20"/>
      <c r="U27" s="20"/>
      <c r="V27" s="20"/>
      <c r="W27" s="13"/>
      <c r="X27" s="11"/>
      <c r="Y27" s="11"/>
    </row>
    <row r="28" spans="2:25" x14ac:dyDescent="0.25">
      <c r="B28" s="10"/>
      <c r="C28" s="50"/>
      <c r="D28" s="36"/>
      <c r="E28" s="11" t="b">
        <f>OR($F$6=Values!$A$17,$F$6=Values!$A$18,$F$6=Values!$A$19,$F$6=Values!$A$20,$F$6=Values!$A$21,)</f>
        <v>0</v>
      </c>
      <c r="F28" s="16" t="s">
        <v>39</v>
      </c>
      <c r="G28" s="11"/>
      <c r="H28" s="46"/>
      <c r="I28" s="11"/>
      <c r="J28" s="46"/>
      <c r="K28" s="11"/>
      <c r="L28" s="46"/>
      <c r="M28" s="13"/>
      <c r="O28" s="10"/>
      <c r="P28" s="11"/>
      <c r="Q28" s="11"/>
      <c r="R28" s="11"/>
      <c r="S28" s="11"/>
      <c r="T28" s="11"/>
      <c r="U28" s="11"/>
      <c r="V28" s="11"/>
      <c r="W28" s="13"/>
      <c r="X28" s="11"/>
      <c r="Y28" s="11"/>
    </row>
    <row r="29" spans="2:25" x14ac:dyDescent="0.25">
      <c r="B29" s="10"/>
      <c r="C29" s="50"/>
      <c r="D29" s="36"/>
      <c r="E29" s="11"/>
      <c r="F29" s="11"/>
      <c r="G29" s="11"/>
      <c r="H29" s="11"/>
      <c r="I29" s="11"/>
      <c r="J29" s="11"/>
      <c r="K29" s="11"/>
      <c r="L29" s="11"/>
      <c r="M29" s="13"/>
      <c r="O29" s="10"/>
      <c r="P29" s="15" t="s">
        <v>25</v>
      </c>
      <c r="Q29" s="11"/>
      <c r="R29" s="11"/>
      <c r="S29" s="11"/>
      <c r="T29" s="11"/>
      <c r="U29" s="11"/>
      <c r="V29" s="11"/>
      <c r="W29" s="13"/>
      <c r="X29" s="11"/>
      <c r="Y29" s="11"/>
    </row>
    <row r="30" spans="2:25" x14ac:dyDescent="0.25">
      <c r="B30" s="10"/>
      <c r="C30" s="50"/>
      <c r="D30" s="36"/>
      <c r="E30" s="11" t="b">
        <f>OR($F$6=Values!$A$17, $F$6=Values!$A$19, $F$6=Values!$A$20)</f>
        <v>0</v>
      </c>
      <c r="F30" s="16" t="s">
        <v>40</v>
      </c>
      <c r="G30" s="11"/>
      <c r="H30" s="46"/>
      <c r="I30" s="11"/>
      <c r="J30" s="46"/>
      <c r="K30" s="11"/>
      <c r="L30" s="46"/>
      <c r="M30" s="13"/>
      <c r="O30" s="10"/>
      <c r="P30" s="11"/>
      <c r="Q30" s="11"/>
      <c r="R30" s="11"/>
      <c r="S30" s="11"/>
      <c r="T30" s="11"/>
      <c r="U30" s="11"/>
      <c r="V30" s="11"/>
      <c r="W30" s="13"/>
      <c r="X30" s="11"/>
      <c r="Y30" s="11"/>
    </row>
    <row r="31" spans="2:25" x14ac:dyDescent="0.25">
      <c r="B31" s="10"/>
      <c r="C31" s="11"/>
      <c r="D31" s="18"/>
      <c r="E31" s="11"/>
      <c r="F31" s="11"/>
      <c r="G31" s="11"/>
      <c r="H31" s="11"/>
      <c r="I31" s="11"/>
      <c r="J31" s="11"/>
      <c r="K31" s="11"/>
      <c r="L31" s="11"/>
      <c r="M31" s="13"/>
      <c r="O31" s="10"/>
      <c r="P31" s="26" t="s">
        <v>21</v>
      </c>
      <c r="Q31" s="11"/>
      <c r="R31" s="11"/>
      <c r="S31" s="11"/>
      <c r="T31" s="11"/>
      <c r="U31" s="11"/>
      <c r="V31" s="11"/>
      <c r="W31" s="13"/>
      <c r="X31" s="11"/>
      <c r="Y31" s="11"/>
    </row>
    <row r="32" spans="2:25" x14ac:dyDescent="0.25">
      <c r="B32" s="10"/>
      <c r="C32" s="50" t="s">
        <v>47</v>
      </c>
      <c r="D32" s="36"/>
      <c r="E32" s="11" t="b">
        <f>OR($F$6=Values!$A$19)</f>
        <v>0</v>
      </c>
      <c r="F32" s="16" t="s">
        <v>42</v>
      </c>
      <c r="G32" s="11"/>
      <c r="H32" s="46"/>
      <c r="I32" s="11"/>
      <c r="J32" s="46"/>
      <c r="K32" s="11"/>
      <c r="L32" s="46"/>
      <c r="M32" s="13"/>
      <c r="O32" s="10"/>
      <c r="P32" s="22" t="s">
        <v>23</v>
      </c>
      <c r="Q32" s="24"/>
      <c r="R32" s="11"/>
      <c r="S32" s="11"/>
      <c r="T32" s="11"/>
      <c r="U32" s="11"/>
      <c r="V32" s="11"/>
      <c r="W32" s="13"/>
      <c r="X32" s="11"/>
      <c r="Y32" s="11"/>
    </row>
    <row r="33" spans="2:25" x14ac:dyDescent="0.25">
      <c r="B33" s="10"/>
      <c r="C33" s="50"/>
      <c r="D33" s="36"/>
      <c r="E33" s="11"/>
      <c r="F33" s="11"/>
      <c r="G33" s="11"/>
      <c r="H33" s="11"/>
      <c r="I33" s="11"/>
      <c r="J33" s="11"/>
      <c r="K33" s="11"/>
      <c r="L33" s="11"/>
      <c r="M33" s="13"/>
      <c r="O33" s="10"/>
      <c r="P33" s="27"/>
      <c r="Q33" s="24"/>
      <c r="R33" s="11"/>
      <c r="S33" s="11"/>
      <c r="T33" s="11"/>
      <c r="U33" s="11"/>
      <c r="V33" s="11"/>
      <c r="W33" s="13"/>
      <c r="X33" s="11"/>
      <c r="Y33" s="11"/>
    </row>
    <row r="34" spans="2:25" x14ac:dyDescent="0.25">
      <c r="B34" s="10"/>
      <c r="C34" s="50"/>
      <c r="D34" s="36"/>
      <c r="E34" s="11" t="b">
        <f>OR($F$6=Values!$A$18,$F$6=Values!$A$19,$F$6=Values!$A$20,$F$6=Values!$A$21,)</f>
        <v>0</v>
      </c>
      <c r="F34" s="16" t="s">
        <v>43</v>
      </c>
      <c r="G34" s="11"/>
      <c r="H34" s="46"/>
      <c r="I34" s="11"/>
      <c r="J34" s="46"/>
      <c r="K34" s="11"/>
      <c r="L34" s="46"/>
      <c r="M34" s="13"/>
      <c r="O34" s="10"/>
      <c r="P34" s="26" t="s">
        <v>22</v>
      </c>
      <c r="Q34" s="11"/>
      <c r="R34" s="11"/>
      <c r="S34" s="11"/>
      <c r="T34" s="11"/>
      <c r="U34" s="11"/>
      <c r="V34" s="11"/>
      <c r="W34" s="13"/>
      <c r="X34" s="11"/>
      <c r="Y34" s="11"/>
    </row>
    <row r="35" spans="2:25" x14ac:dyDescent="0.25">
      <c r="B35" s="10"/>
      <c r="C35" s="50"/>
      <c r="D35" s="36"/>
      <c r="E35" s="11"/>
      <c r="F35" s="11"/>
      <c r="G35" s="11"/>
      <c r="H35" s="11"/>
      <c r="I35" s="11"/>
      <c r="J35" s="11"/>
      <c r="K35" s="11"/>
      <c r="L35" s="11"/>
      <c r="M35" s="13"/>
      <c r="O35" s="10"/>
      <c r="P35" s="22" t="s">
        <v>24</v>
      </c>
      <c r="Q35" s="11"/>
      <c r="R35" s="11"/>
      <c r="S35" s="11"/>
      <c r="T35" s="11"/>
      <c r="U35" s="11"/>
      <c r="V35" s="11"/>
      <c r="W35" s="13"/>
      <c r="X35" s="11"/>
      <c r="Y35" s="11"/>
    </row>
    <row r="36" spans="2:25" x14ac:dyDescent="0.25">
      <c r="B36" s="10"/>
      <c r="C36" s="50"/>
      <c r="D36" s="36"/>
      <c r="E36" s="11" t="b">
        <f>OR($F$6=Values!$A$19,$F$6=Values!$A$20)</f>
        <v>0</v>
      </c>
      <c r="F36" s="29" t="s">
        <v>44</v>
      </c>
      <c r="G36" s="11"/>
      <c r="H36" s="46"/>
      <c r="I36" s="11"/>
      <c r="J36" s="46"/>
      <c r="K36" s="11"/>
      <c r="L36" s="46"/>
      <c r="M36" s="13"/>
      <c r="O36" s="10"/>
      <c r="P36" s="11"/>
      <c r="Q36" s="11"/>
      <c r="R36" s="11"/>
      <c r="S36" s="11"/>
      <c r="T36" s="11"/>
      <c r="U36" s="11"/>
      <c r="V36" s="11"/>
      <c r="W36" s="13"/>
    </row>
    <row r="37" spans="2:25" x14ac:dyDescent="0.25">
      <c r="B37" s="10"/>
      <c r="C37" s="50"/>
      <c r="D37" s="36"/>
      <c r="E37" s="11"/>
      <c r="F37" s="11"/>
      <c r="G37" s="11"/>
      <c r="H37" s="11"/>
      <c r="I37" s="11"/>
      <c r="J37" s="11"/>
      <c r="K37" s="11"/>
      <c r="L37" s="11"/>
      <c r="M37" s="13"/>
      <c r="O37" s="10"/>
      <c r="P37" s="11"/>
      <c r="Q37" s="11"/>
      <c r="R37" s="11"/>
      <c r="S37" s="11"/>
      <c r="T37" s="11"/>
      <c r="U37" s="11"/>
      <c r="V37" s="11"/>
      <c r="W37" s="13"/>
    </row>
    <row r="38" spans="2:25" x14ac:dyDescent="0.25">
      <c r="B38" s="10"/>
      <c r="C38" s="50"/>
      <c r="D38" s="36"/>
      <c r="E38" s="11" t="b">
        <f>OR($F$6=Values!$A$17,$F$6=Values!$A$18)</f>
        <v>0</v>
      </c>
      <c r="F38" s="29" t="s">
        <v>45</v>
      </c>
      <c r="G38" s="11"/>
      <c r="H38" s="46"/>
      <c r="I38" s="11"/>
      <c r="J38" s="46"/>
      <c r="K38" s="11"/>
      <c r="L38" s="46"/>
      <c r="M38" s="13"/>
      <c r="O38" s="10"/>
      <c r="P38" s="15" t="s">
        <v>26</v>
      </c>
      <c r="Q38" s="11"/>
      <c r="R38" s="11"/>
      <c r="S38" s="11"/>
      <c r="T38" s="11"/>
      <c r="U38" s="11"/>
      <c r="V38" s="11"/>
      <c r="W38" s="13"/>
    </row>
    <row r="39" spans="2:25" x14ac:dyDescent="0.25">
      <c r="B39" s="10"/>
      <c r="C39" s="50"/>
      <c r="D39" s="36"/>
      <c r="E39" s="11"/>
      <c r="F39" s="11"/>
      <c r="G39" s="11"/>
      <c r="H39" s="11"/>
      <c r="I39" s="11"/>
      <c r="J39" s="11"/>
      <c r="K39" s="11"/>
      <c r="L39" s="11"/>
      <c r="M39" s="13"/>
      <c r="O39" s="10"/>
      <c r="P39" s="51" t="s">
        <v>73</v>
      </c>
      <c r="Q39" s="52"/>
      <c r="R39" s="52"/>
      <c r="S39" s="52"/>
      <c r="T39" s="52"/>
      <c r="U39" s="52"/>
      <c r="V39" s="52"/>
      <c r="W39" s="13"/>
    </row>
    <row r="40" spans="2:25" x14ac:dyDescent="0.25">
      <c r="B40" s="10"/>
      <c r="C40" s="50"/>
      <c r="D40" s="36"/>
      <c r="E40" s="11" t="b">
        <f>OR($F$6=Values!$A$17)</f>
        <v>0</v>
      </c>
      <c r="F40" s="17" t="s">
        <v>46</v>
      </c>
      <c r="G40" s="11"/>
      <c r="H40" s="46"/>
      <c r="I40" s="11"/>
      <c r="J40" s="46"/>
      <c r="K40" s="11"/>
      <c r="L40" s="46"/>
      <c r="M40" s="13"/>
      <c r="O40" s="10"/>
      <c r="P40" s="52"/>
      <c r="Q40" s="52"/>
      <c r="R40" s="52"/>
      <c r="S40" s="52"/>
      <c r="T40" s="52"/>
      <c r="U40" s="52"/>
      <c r="V40" s="52"/>
      <c r="W40" s="13"/>
    </row>
    <row r="41" spans="2:25" x14ac:dyDescent="0.25">
      <c r="B41" s="10"/>
      <c r="C41" s="11"/>
      <c r="D41" s="18"/>
      <c r="E41" s="11"/>
      <c r="F41" s="11"/>
      <c r="G41" s="11"/>
      <c r="H41" s="11"/>
      <c r="I41" s="11"/>
      <c r="J41" s="11"/>
      <c r="K41" s="11"/>
      <c r="L41" s="11"/>
      <c r="M41" s="13"/>
      <c r="O41" s="10"/>
      <c r="P41" s="11"/>
      <c r="Q41" s="11"/>
      <c r="R41" s="11"/>
      <c r="S41" s="11"/>
      <c r="T41" s="11"/>
      <c r="U41" s="11"/>
      <c r="V41" s="11"/>
      <c r="W41" s="13"/>
    </row>
    <row r="42" spans="2:25" ht="13.2" customHeight="1" x14ac:dyDescent="0.25">
      <c r="B42" s="10"/>
      <c r="C42" s="50" t="s">
        <v>52</v>
      </c>
      <c r="D42" s="36"/>
      <c r="E42" s="11" t="b">
        <f>OR($F$6=Values!$A$17,$F$6=Values!$A$19,$F$6=Values!$A$20)</f>
        <v>0</v>
      </c>
      <c r="F42" s="16" t="s">
        <v>48</v>
      </c>
      <c r="G42" s="11"/>
      <c r="H42" s="46"/>
      <c r="I42" s="11"/>
      <c r="J42" s="46"/>
      <c r="K42" s="11"/>
      <c r="L42" s="46"/>
      <c r="M42" s="13"/>
      <c r="O42" s="10"/>
      <c r="P42" s="11"/>
      <c r="Q42" s="11"/>
      <c r="R42" s="11"/>
      <c r="S42" s="11"/>
      <c r="T42" s="11"/>
      <c r="U42" s="11"/>
      <c r="V42" s="11"/>
      <c r="W42" s="13"/>
    </row>
    <row r="43" spans="2:25" x14ac:dyDescent="0.25">
      <c r="B43" s="10"/>
      <c r="C43" s="50"/>
      <c r="D43" s="36"/>
      <c r="E43" s="11"/>
      <c r="F43" s="11"/>
      <c r="G43" s="11"/>
      <c r="H43" s="11"/>
      <c r="I43" s="11"/>
      <c r="J43" s="11"/>
      <c r="K43" s="11"/>
      <c r="L43" s="11"/>
      <c r="M43" s="13"/>
      <c r="O43" s="10"/>
      <c r="P43" s="11"/>
      <c r="Q43" s="11"/>
      <c r="R43" s="11"/>
      <c r="S43" s="11"/>
      <c r="T43" s="11"/>
      <c r="U43" s="11"/>
      <c r="V43" s="11"/>
      <c r="W43" s="13"/>
    </row>
    <row r="44" spans="2:25" x14ac:dyDescent="0.25">
      <c r="B44" s="10"/>
      <c r="C44" s="50"/>
      <c r="D44" s="36"/>
      <c r="E44" s="11" t="b">
        <f>OR($F$6=Values!$A$17,$F$6=Values!$A$19,$F$6=Values!$A$21,)</f>
        <v>0</v>
      </c>
      <c r="F44" s="16" t="s">
        <v>53</v>
      </c>
      <c r="G44" s="11"/>
      <c r="H44" s="46"/>
      <c r="I44" s="11"/>
      <c r="J44" s="46"/>
      <c r="K44" s="11"/>
      <c r="L44" s="46"/>
      <c r="M44" s="13"/>
      <c r="O44" s="10"/>
      <c r="P44" s="11"/>
      <c r="Q44" s="11"/>
      <c r="R44" s="11"/>
      <c r="S44" s="11"/>
      <c r="T44" s="11"/>
      <c r="U44" s="11"/>
      <c r="V44" s="11"/>
      <c r="W44" s="13"/>
    </row>
    <row r="45" spans="2:25" x14ac:dyDescent="0.25">
      <c r="B45" s="10"/>
      <c r="C45" s="50"/>
      <c r="D45" s="36"/>
      <c r="E45" s="11"/>
      <c r="F45" s="11"/>
      <c r="G45" s="11"/>
      <c r="H45" s="11"/>
      <c r="I45" s="11"/>
      <c r="J45" s="11"/>
      <c r="K45" s="11"/>
      <c r="L45" s="11"/>
      <c r="M45" s="13"/>
      <c r="O45" s="10"/>
      <c r="P45" s="11"/>
      <c r="Q45" s="11"/>
      <c r="R45" s="11"/>
      <c r="S45" s="11"/>
      <c r="T45" s="11"/>
      <c r="U45" s="11"/>
      <c r="V45" s="11"/>
      <c r="W45" s="13"/>
    </row>
    <row r="46" spans="2:25" x14ac:dyDescent="0.25">
      <c r="B46" s="10"/>
      <c r="C46" s="50"/>
      <c r="D46" s="36"/>
      <c r="E46" s="11" t="b">
        <f>OR($F$6=Values!$A$17,$F$6=Values!$A$19)</f>
        <v>0</v>
      </c>
      <c r="F46" s="29" t="s">
        <v>49</v>
      </c>
      <c r="G46" s="11"/>
      <c r="H46" s="46"/>
      <c r="I46" s="11"/>
      <c r="J46" s="46"/>
      <c r="K46" s="11"/>
      <c r="L46" s="46"/>
      <c r="M46" s="13"/>
      <c r="O46" s="10"/>
      <c r="P46" s="11"/>
      <c r="Q46" s="11"/>
      <c r="R46" s="11"/>
      <c r="S46" s="11"/>
      <c r="T46" s="11"/>
      <c r="U46" s="11"/>
      <c r="V46" s="11"/>
      <c r="W46" s="13"/>
    </row>
    <row r="47" spans="2:25" x14ac:dyDescent="0.25">
      <c r="B47" s="10"/>
      <c r="C47" s="50"/>
      <c r="D47" s="36"/>
      <c r="E47" s="11"/>
      <c r="F47" s="11"/>
      <c r="G47" s="11"/>
      <c r="H47" s="11"/>
      <c r="I47" s="11"/>
      <c r="J47" s="11"/>
      <c r="K47" s="11"/>
      <c r="L47" s="11"/>
      <c r="M47" s="13"/>
      <c r="O47" s="10"/>
      <c r="P47" s="11"/>
      <c r="Q47" s="11"/>
      <c r="R47" s="11"/>
      <c r="S47" s="11"/>
      <c r="T47" s="11"/>
      <c r="U47" s="11"/>
      <c r="V47" s="11"/>
      <c r="W47" s="13"/>
    </row>
    <row r="48" spans="2:25" x14ac:dyDescent="0.25">
      <c r="B48" s="10"/>
      <c r="C48" s="50"/>
      <c r="D48" s="36"/>
      <c r="E48" s="11" t="b">
        <f>OR($F$6=Values!$A$17)</f>
        <v>0</v>
      </c>
      <c r="F48" s="29" t="s">
        <v>50</v>
      </c>
      <c r="G48" s="11"/>
      <c r="H48" s="46"/>
      <c r="I48" s="11"/>
      <c r="J48" s="46"/>
      <c r="K48" s="11"/>
      <c r="L48" s="46"/>
      <c r="M48" s="13"/>
      <c r="O48" s="10"/>
      <c r="P48" s="11"/>
      <c r="Q48" s="11"/>
      <c r="R48" s="11"/>
      <c r="S48" s="11"/>
      <c r="T48" s="11"/>
      <c r="U48" s="11"/>
      <c r="V48" s="11"/>
      <c r="W48" s="13"/>
    </row>
    <row r="49" spans="2:23" x14ac:dyDescent="0.25">
      <c r="B49" s="19"/>
      <c r="C49" s="20"/>
      <c r="D49" s="20"/>
      <c r="E49" s="20"/>
      <c r="F49" s="20"/>
      <c r="G49" s="20"/>
      <c r="H49" s="20"/>
      <c r="I49" s="20"/>
      <c r="J49" s="20"/>
      <c r="K49" s="20"/>
      <c r="L49" s="20"/>
      <c r="M49" s="21"/>
      <c r="O49" s="10"/>
      <c r="P49" s="11"/>
      <c r="Q49" s="11"/>
      <c r="R49" s="11"/>
      <c r="S49" s="11"/>
      <c r="T49" s="11"/>
      <c r="U49" s="11"/>
      <c r="V49" s="11"/>
      <c r="W49" s="13"/>
    </row>
    <row r="50" spans="2:23" x14ac:dyDescent="0.25">
      <c r="O50" s="10"/>
      <c r="P50" s="11"/>
      <c r="Q50" s="11"/>
      <c r="R50" s="11"/>
      <c r="S50" s="11"/>
      <c r="T50" s="11"/>
      <c r="U50" s="11"/>
      <c r="V50" s="11"/>
      <c r="W50" s="13"/>
    </row>
    <row r="51" spans="2:23" x14ac:dyDescent="0.25">
      <c r="B51" s="7"/>
      <c r="C51" s="8"/>
      <c r="D51" s="8"/>
      <c r="E51" s="8"/>
      <c r="F51" s="8"/>
      <c r="G51" s="8"/>
      <c r="H51" s="8"/>
      <c r="I51" s="8"/>
      <c r="J51" s="8"/>
      <c r="K51" s="8"/>
      <c r="L51" s="8"/>
      <c r="M51" s="9"/>
      <c r="O51" s="10"/>
      <c r="P51" s="11"/>
      <c r="Q51" s="11"/>
      <c r="R51" s="11"/>
      <c r="S51" s="11"/>
      <c r="T51" s="11"/>
      <c r="U51" s="11"/>
      <c r="V51" s="11"/>
      <c r="W51" s="13"/>
    </row>
    <row r="52" spans="2:23" ht="15.6" x14ac:dyDescent="0.3">
      <c r="B52" s="10"/>
      <c r="C52" s="11"/>
      <c r="D52" s="11"/>
      <c r="E52" s="11"/>
      <c r="F52" s="12" t="s">
        <v>63</v>
      </c>
      <c r="G52" s="11"/>
      <c r="H52" s="11"/>
      <c r="I52" s="11"/>
      <c r="J52" s="11"/>
      <c r="K52" s="11"/>
      <c r="L52" s="11"/>
      <c r="M52" s="13"/>
      <c r="O52" s="10"/>
      <c r="P52" s="11"/>
      <c r="Q52" s="11"/>
      <c r="R52" s="11"/>
      <c r="S52" s="11"/>
      <c r="T52" s="11"/>
      <c r="U52" s="11"/>
      <c r="V52" s="11"/>
      <c r="W52" s="13"/>
    </row>
    <row r="53" spans="2:23" x14ac:dyDescent="0.25">
      <c r="B53" s="10"/>
      <c r="C53" s="11"/>
      <c r="D53" s="11"/>
      <c r="E53" s="11"/>
      <c r="F53" s="11"/>
      <c r="G53" s="11"/>
      <c r="H53" s="11"/>
      <c r="I53" s="11"/>
      <c r="J53" s="11"/>
      <c r="K53" s="11"/>
      <c r="L53" s="11"/>
      <c r="M53" s="13"/>
      <c r="O53" s="10"/>
      <c r="P53" s="11"/>
      <c r="Q53" s="11"/>
      <c r="R53" s="11"/>
      <c r="S53" s="11"/>
      <c r="T53" s="11"/>
      <c r="U53" s="11"/>
      <c r="V53" s="11"/>
      <c r="W53" s="13"/>
    </row>
    <row r="54" spans="2:23" x14ac:dyDescent="0.25">
      <c r="B54" s="10"/>
      <c r="C54" s="11"/>
      <c r="D54" s="11"/>
      <c r="E54" s="11"/>
      <c r="F54" s="11"/>
      <c r="G54" s="11"/>
      <c r="H54" s="11"/>
      <c r="I54" s="11"/>
      <c r="J54" s="11"/>
      <c r="K54" s="11"/>
      <c r="L54" s="11"/>
      <c r="M54" s="13"/>
      <c r="O54" s="10"/>
      <c r="P54" s="11"/>
      <c r="Q54" s="11"/>
      <c r="R54" s="11"/>
      <c r="S54" s="11"/>
      <c r="T54" s="11"/>
      <c r="U54" s="11"/>
      <c r="V54" s="11"/>
      <c r="W54" s="13"/>
    </row>
    <row r="55" spans="2:23" x14ac:dyDescent="0.25">
      <c r="B55" s="10"/>
      <c r="C55" s="11"/>
      <c r="D55" s="11"/>
      <c r="E55" s="11"/>
      <c r="F55" s="11"/>
      <c r="G55" s="11"/>
      <c r="H55" s="11"/>
      <c r="I55" s="11"/>
      <c r="J55" s="11"/>
      <c r="K55" s="11"/>
      <c r="L55" s="11"/>
      <c r="M55" s="13"/>
      <c r="O55" s="10"/>
      <c r="P55" s="11"/>
      <c r="Q55" s="11"/>
      <c r="R55" s="11"/>
      <c r="S55" s="11"/>
      <c r="T55" s="11"/>
      <c r="U55" s="11"/>
      <c r="V55" s="11"/>
      <c r="W55" s="13"/>
    </row>
    <row r="56" spans="2:23" x14ac:dyDescent="0.25">
      <c r="B56" s="10"/>
      <c r="C56" s="11"/>
      <c r="D56" s="11"/>
      <c r="E56" s="11"/>
      <c r="F56" s="11"/>
      <c r="G56" s="11"/>
      <c r="H56" s="11"/>
      <c r="I56" s="11"/>
      <c r="J56" s="11"/>
      <c r="K56" s="11"/>
      <c r="L56" s="11"/>
      <c r="M56" s="13"/>
      <c r="O56" s="10"/>
      <c r="P56" s="11"/>
      <c r="Q56" s="11"/>
      <c r="R56" s="11"/>
      <c r="S56" s="11"/>
      <c r="T56" s="11"/>
      <c r="U56" s="11"/>
      <c r="V56" s="11"/>
      <c r="W56" s="13"/>
    </row>
    <row r="57" spans="2:23" x14ac:dyDescent="0.25">
      <c r="B57" s="10"/>
      <c r="C57" s="11"/>
      <c r="D57" s="11"/>
      <c r="E57" s="11"/>
      <c r="F57" s="11"/>
      <c r="G57" s="11"/>
      <c r="H57" s="11"/>
      <c r="I57" s="11"/>
      <c r="J57" s="11"/>
      <c r="K57" s="11"/>
      <c r="L57" s="11"/>
      <c r="M57" s="13"/>
      <c r="O57" s="10"/>
      <c r="P57" s="11"/>
      <c r="Q57" s="11"/>
      <c r="R57" s="11"/>
      <c r="S57" s="11"/>
      <c r="T57" s="11"/>
      <c r="U57" s="11"/>
      <c r="V57" s="11"/>
      <c r="W57" s="13"/>
    </row>
    <row r="58" spans="2:23" x14ac:dyDescent="0.25">
      <c r="B58" s="10"/>
      <c r="C58" s="11"/>
      <c r="D58" s="11"/>
      <c r="E58" s="11"/>
      <c r="F58" s="11"/>
      <c r="G58" s="11"/>
      <c r="H58" s="11"/>
      <c r="I58" s="11"/>
      <c r="J58" s="11"/>
      <c r="K58" s="11"/>
      <c r="L58" s="11"/>
      <c r="M58" s="13"/>
      <c r="O58" s="10"/>
      <c r="P58" s="11"/>
      <c r="Q58" s="11"/>
      <c r="R58" s="11"/>
      <c r="S58" s="11"/>
      <c r="T58" s="11"/>
      <c r="U58" s="11"/>
      <c r="V58" s="11"/>
      <c r="W58" s="13"/>
    </row>
    <row r="59" spans="2:23" x14ac:dyDescent="0.25">
      <c r="B59" s="10"/>
      <c r="C59" s="11"/>
      <c r="D59" s="11"/>
      <c r="E59" s="11"/>
      <c r="F59" s="11"/>
      <c r="G59" s="11"/>
      <c r="H59" s="11"/>
      <c r="I59" s="11"/>
      <c r="J59" s="11"/>
      <c r="K59" s="11"/>
      <c r="L59" s="11"/>
      <c r="M59" s="13"/>
      <c r="O59" s="10"/>
      <c r="P59" s="11"/>
      <c r="Q59" s="11"/>
      <c r="R59" s="11"/>
      <c r="S59" s="11"/>
      <c r="T59" s="11"/>
      <c r="U59" s="11"/>
      <c r="V59" s="11"/>
      <c r="W59" s="13"/>
    </row>
    <row r="60" spans="2:23" x14ac:dyDescent="0.25">
      <c r="B60" s="10"/>
      <c r="C60" s="11"/>
      <c r="D60" s="11"/>
      <c r="E60" s="11"/>
      <c r="F60" s="11"/>
      <c r="G60" s="11"/>
      <c r="H60" s="11"/>
      <c r="I60" s="11"/>
      <c r="J60" s="11"/>
      <c r="K60" s="11"/>
      <c r="L60" s="11"/>
      <c r="M60" s="13"/>
      <c r="O60" s="10"/>
      <c r="P60" s="11"/>
      <c r="Q60" s="11"/>
      <c r="R60" s="11"/>
      <c r="S60" s="11"/>
      <c r="T60" s="11"/>
      <c r="U60" s="11"/>
      <c r="V60" s="11"/>
      <c r="W60" s="13"/>
    </row>
    <row r="61" spans="2:23" x14ac:dyDescent="0.25">
      <c r="B61" s="10"/>
      <c r="C61" s="11"/>
      <c r="D61" s="11"/>
      <c r="E61" s="11"/>
      <c r="F61" s="11"/>
      <c r="G61" s="11"/>
      <c r="H61" s="11"/>
      <c r="I61" s="11"/>
      <c r="J61" s="11"/>
      <c r="K61" s="11"/>
      <c r="L61" s="11"/>
      <c r="M61" s="13"/>
      <c r="O61" s="10"/>
      <c r="P61" s="11"/>
      <c r="Q61" s="11"/>
      <c r="R61" s="11"/>
      <c r="S61" s="11"/>
      <c r="T61" s="11"/>
      <c r="U61" s="11"/>
      <c r="V61" s="11"/>
      <c r="W61" s="13"/>
    </row>
    <row r="62" spans="2:23" x14ac:dyDescent="0.25">
      <c r="B62" s="10"/>
      <c r="C62" s="11"/>
      <c r="D62" s="11"/>
      <c r="E62" s="11"/>
      <c r="F62" s="11"/>
      <c r="G62" s="11"/>
      <c r="H62" s="11"/>
      <c r="I62" s="11"/>
      <c r="J62" s="11"/>
      <c r="K62" s="11"/>
      <c r="L62" s="11"/>
      <c r="M62" s="13"/>
      <c r="O62" s="10"/>
      <c r="P62" s="11"/>
      <c r="Q62" s="11"/>
      <c r="R62" s="11"/>
      <c r="S62" s="11"/>
      <c r="T62" s="11"/>
      <c r="U62" s="11"/>
      <c r="V62" s="11"/>
      <c r="W62" s="13"/>
    </row>
    <row r="63" spans="2:23" x14ac:dyDescent="0.25">
      <c r="B63" s="10"/>
      <c r="C63" s="11"/>
      <c r="D63" s="11"/>
      <c r="E63" s="11"/>
      <c r="F63" s="11"/>
      <c r="G63" s="11"/>
      <c r="H63" s="11"/>
      <c r="I63" s="11"/>
      <c r="J63" s="11"/>
      <c r="K63" s="11"/>
      <c r="L63" s="11"/>
      <c r="M63" s="13"/>
      <c r="O63" s="10"/>
      <c r="P63" s="11"/>
      <c r="Q63" s="11"/>
      <c r="R63" s="11"/>
      <c r="S63" s="11"/>
      <c r="T63" s="11"/>
      <c r="U63" s="11"/>
      <c r="V63" s="11"/>
      <c r="W63" s="13"/>
    </row>
    <row r="64" spans="2:23" x14ac:dyDescent="0.25">
      <c r="B64" s="10"/>
      <c r="C64" s="11"/>
      <c r="D64" s="11"/>
      <c r="E64" s="11"/>
      <c r="F64" s="11"/>
      <c r="G64" s="11"/>
      <c r="H64" s="11"/>
      <c r="I64" s="11"/>
      <c r="J64" s="11"/>
      <c r="K64" s="11"/>
      <c r="L64" s="11"/>
      <c r="M64" s="13"/>
      <c r="O64" s="10"/>
      <c r="P64" s="11"/>
      <c r="Q64" s="11"/>
      <c r="R64" s="11"/>
      <c r="S64" s="11"/>
      <c r="T64" s="11"/>
      <c r="U64" s="11"/>
      <c r="V64" s="11"/>
      <c r="W64" s="13"/>
    </row>
    <row r="65" spans="2:23" x14ac:dyDescent="0.25">
      <c r="B65" s="10"/>
      <c r="C65" s="11"/>
      <c r="D65" s="11"/>
      <c r="E65" s="11"/>
      <c r="F65" s="11"/>
      <c r="G65" s="11"/>
      <c r="H65" s="11"/>
      <c r="I65" s="11"/>
      <c r="J65" s="11"/>
      <c r="K65" s="11"/>
      <c r="L65" s="11"/>
      <c r="M65" s="13"/>
      <c r="O65" s="10"/>
      <c r="P65" s="11"/>
      <c r="Q65" s="11"/>
      <c r="R65" s="11"/>
      <c r="S65" s="11"/>
      <c r="T65" s="11"/>
      <c r="U65" s="11"/>
      <c r="V65" s="11"/>
      <c r="W65" s="13"/>
    </row>
    <row r="66" spans="2:23" x14ac:dyDescent="0.25">
      <c r="B66" s="10"/>
      <c r="C66" s="11"/>
      <c r="D66" s="11"/>
      <c r="E66" s="11"/>
      <c r="F66" s="11"/>
      <c r="G66" s="11"/>
      <c r="H66" s="11"/>
      <c r="I66" s="11"/>
      <c r="J66" s="11"/>
      <c r="K66" s="11"/>
      <c r="L66" s="11"/>
      <c r="M66" s="13"/>
      <c r="O66" s="10"/>
      <c r="P66" s="11"/>
      <c r="Q66" s="11"/>
      <c r="R66" s="11"/>
      <c r="S66" s="11"/>
      <c r="T66" s="11"/>
      <c r="U66" s="11"/>
      <c r="V66" s="11"/>
      <c r="W66" s="13"/>
    </row>
    <row r="67" spans="2:23" x14ac:dyDescent="0.25">
      <c r="B67" s="10"/>
      <c r="C67" s="11"/>
      <c r="D67" s="11"/>
      <c r="E67" s="11"/>
      <c r="F67" s="11"/>
      <c r="G67" s="11"/>
      <c r="H67" s="11"/>
      <c r="I67" s="11"/>
      <c r="J67" s="11"/>
      <c r="K67" s="11"/>
      <c r="L67" s="11"/>
      <c r="M67" s="13"/>
      <c r="O67" s="10"/>
      <c r="P67" s="11"/>
      <c r="Q67" s="11"/>
      <c r="R67" s="11"/>
      <c r="S67" s="11"/>
      <c r="T67" s="11"/>
      <c r="U67" s="11"/>
      <c r="V67" s="11"/>
      <c r="W67" s="13"/>
    </row>
    <row r="68" spans="2:23" x14ac:dyDescent="0.25">
      <c r="B68" s="10"/>
      <c r="C68" s="11"/>
      <c r="D68" s="11"/>
      <c r="E68" s="11"/>
      <c r="F68" s="11"/>
      <c r="G68" s="11"/>
      <c r="H68" s="11"/>
      <c r="I68" s="11"/>
      <c r="J68" s="11"/>
      <c r="K68" s="11"/>
      <c r="L68" s="11"/>
      <c r="M68" s="13"/>
      <c r="O68" s="10"/>
      <c r="P68" s="11"/>
      <c r="Q68" s="11"/>
      <c r="R68" s="11"/>
      <c r="S68" s="11"/>
      <c r="T68" s="11"/>
      <c r="U68" s="11"/>
      <c r="V68" s="11"/>
      <c r="W68" s="13"/>
    </row>
    <row r="69" spans="2:23" x14ac:dyDescent="0.25">
      <c r="B69" s="10"/>
      <c r="C69" s="11"/>
      <c r="D69" s="11"/>
      <c r="E69" s="11"/>
      <c r="F69" s="11"/>
      <c r="G69" s="11"/>
      <c r="H69" s="11"/>
      <c r="I69" s="11"/>
      <c r="J69" s="11"/>
      <c r="K69" s="11"/>
      <c r="L69" s="11"/>
      <c r="M69" s="13"/>
      <c r="O69" s="10"/>
      <c r="P69" s="11"/>
      <c r="Q69" s="11"/>
      <c r="R69" s="11"/>
      <c r="S69" s="11"/>
      <c r="T69" s="11"/>
      <c r="U69" s="11"/>
      <c r="V69" s="11"/>
      <c r="W69" s="13"/>
    </row>
    <row r="70" spans="2:23" x14ac:dyDescent="0.25">
      <c r="B70" s="10"/>
      <c r="C70" s="11"/>
      <c r="D70" s="11"/>
      <c r="E70" s="11"/>
      <c r="F70" s="11"/>
      <c r="G70" s="11"/>
      <c r="H70" s="11"/>
      <c r="I70" s="11"/>
      <c r="J70" s="11"/>
      <c r="K70" s="11"/>
      <c r="L70" s="11"/>
      <c r="M70" s="13"/>
      <c r="O70" s="10"/>
      <c r="P70" s="11"/>
      <c r="Q70" s="11"/>
      <c r="R70" s="11"/>
      <c r="S70" s="11"/>
      <c r="T70" s="11"/>
      <c r="U70" s="11"/>
      <c r="V70" s="11"/>
      <c r="W70" s="13"/>
    </row>
    <row r="71" spans="2:23" x14ac:dyDescent="0.25">
      <c r="B71" s="10"/>
      <c r="C71" s="11"/>
      <c r="D71" s="11"/>
      <c r="E71" s="11"/>
      <c r="F71" s="11"/>
      <c r="G71" s="11"/>
      <c r="H71" s="11"/>
      <c r="I71" s="11"/>
      <c r="J71" s="11"/>
      <c r="K71" s="11"/>
      <c r="L71" s="11"/>
      <c r="M71" s="13"/>
      <c r="O71" s="10"/>
      <c r="P71" s="11"/>
      <c r="Q71" s="11"/>
      <c r="R71" s="11"/>
      <c r="S71" s="11"/>
      <c r="T71" s="11"/>
      <c r="U71" s="11"/>
      <c r="V71" s="11"/>
      <c r="W71" s="13"/>
    </row>
    <row r="72" spans="2:23" x14ac:dyDescent="0.25">
      <c r="B72" s="10"/>
      <c r="C72" s="11"/>
      <c r="D72" s="11"/>
      <c r="E72" s="11"/>
      <c r="F72" s="11"/>
      <c r="G72" s="11"/>
      <c r="H72" s="11"/>
      <c r="I72" s="11"/>
      <c r="J72" s="11"/>
      <c r="K72" s="11"/>
      <c r="L72" s="11"/>
      <c r="M72" s="13"/>
      <c r="O72" s="10"/>
      <c r="P72" s="11"/>
      <c r="Q72" s="11"/>
      <c r="R72" s="11"/>
      <c r="S72" s="11"/>
      <c r="T72" s="11"/>
      <c r="U72" s="11"/>
      <c r="V72" s="11"/>
      <c r="W72" s="13"/>
    </row>
    <row r="73" spans="2:23" x14ac:dyDescent="0.25">
      <c r="B73" s="10"/>
      <c r="C73" s="11"/>
      <c r="D73" s="11"/>
      <c r="E73" s="11"/>
      <c r="F73" s="11"/>
      <c r="G73" s="11"/>
      <c r="H73" s="11"/>
      <c r="I73" s="11"/>
      <c r="J73" s="11"/>
      <c r="K73" s="11"/>
      <c r="L73" s="11"/>
      <c r="M73" s="13"/>
      <c r="O73" s="10"/>
      <c r="P73" s="11"/>
      <c r="Q73" s="11"/>
      <c r="R73" s="11"/>
      <c r="S73" s="11"/>
      <c r="T73" s="11"/>
      <c r="U73" s="11"/>
      <c r="V73" s="11"/>
      <c r="W73" s="13"/>
    </row>
    <row r="74" spans="2:23" x14ac:dyDescent="0.25">
      <c r="B74" s="10"/>
      <c r="C74" s="11"/>
      <c r="D74" s="11"/>
      <c r="E74" s="11"/>
      <c r="F74" s="11"/>
      <c r="G74" s="11"/>
      <c r="H74" s="11"/>
      <c r="I74" s="11"/>
      <c r="J74" s="11"/>
      <c r="K74" s="11"/>
      <c r="L74" s="11"/>
      <c r="M74" s="13"/>
      <c r="O74" s="10"/>
      <c r="P74" s="11"/>
      <c r="Q74" s="11"/>
      <c r="R74" s="11"/>
      <c r="S74" s="11"/>
      <c r="T74" s="11"/>
      <c r="U74" s="11"/>
      <c r="V74" s="11"/>
      <c r="W74" s="13"/>
    </row>
    <row r="75" spans="2:23" x14ac:dyDescent="0.25">
      <c r="B75" s="10"/>
      <c r="C75" s="11"/>
      <c r="D75" s="11"/>
      <c r="E75" s="11"/>
      <c r="F75" s="11"/>
      <c r="G75" s="11"/>
      <c r="H75" s="11"/>
      <c r="I75" s="11"/>
      <c r="J75" s="11"/>
      <c r="K75" s="11"/>
      <c r="L75" s="11"/>
      <c r="M75" s="13"/>
      <c r="O75" s="10"/>
      <c r="P75" s="11"/>
      <c r="Q75" s="11"/>
      <c r="R75" s="11"/>
      <c r="S75" s="11"/>
      <c r="T75" s="11"/>
      <c r="U75" s="11"/>
      <c r="V75" s="11"/>
      <c r="W75" s="13"/>
    </row>
    <row r="76" spans="2:23" x14ac:dyDescent="0.25">
      <c r="B76" s="10"/>
      <c r="C76" s="11"/>
      <c r="D76" s="11"/>
      <c r="E76" s="11"/>
      <c r="F76" s="11"/>
      <c r="G76" s="11"/>
      <c r="H76" s="11"/>
      <c r="I76" s="11"/>
      <c r="J76" s="11"/>
      <c r="K76" s="11"/>
      <c r="L76" s="11"/>
      <c r="M76" s="13"/>
      <c r="O76" s="10"/>
      <c r="P76" s="11"/>
      <c r="Q76" s="11"/>
      <c r="R76" s="11"/>
      <c r="S76" s="11"/>
      <c r="T76" s="11"/>
      <c r="U76" s="11"/>
      <c r="V76" s="11"/>
      <c r="W76" s="13"/>
    </row>
    <row r="77" spans="2:23" x14ac:dyDescent="0.25">
      <c r="B77" s="10"/>
      <c r="C77" s="11"/>
      <c r="D77" s="11"/>
      <c r="E77" s="11"/>
      <c r="F77" s="11"/>
      <c r="G77" s="11"/>
      <c r="H77" s="11"/>
      <c r="I77" s="11"/>
      <c r="J77" s="11"/>
      <c r="K77" s="11"/>
      <c r="L77" s="11"/>
      <c r="M77" s="13"/>
      <c r="O77" s="10"/>
      <c r="P77" s="11"/>
      <c r="Q77" s="11"/>
      <c r="R77" s="11"/>
      <c r="S77" s="11"/>
      <c r="T77" s="11"/>
      <c r="U77" s="11"/>
      <c r="V77" s="11"/>
      <c r="W77" s="13"/>
    </row>
    <row r="78" spans="2:23" x14ac:dyDescent="0.25">
      <c r="B78" s="10"/>
      <c r="C78" s="11"/>
      <c r="D78" s="11"/>
      <c r="E78" s="11"/>
      <c r="F78" s="11"/>
      <c r="G78" s="11"/>
      <c r="H78" s="11"/>
      <c r="I78" s="11"/>
      <c r="J78" s="11"/>
      <c r="K78" s="11"/>
      <c r="L78" s="11"/>
      <c r="M78" s="13"/>
      <c r="O78" s="10"/>
      <c r="P78" s="11"/>
      <c r="Q78" s="11"/>
      <c r="R78" s="11"/>
      <c r="S78" s="11"/>
      <c r="T78" s="11"/>
      <c r="U78" s="11"/>
      <c r="V78" s="11"/>
      <c r="W78" s="13"/>
    </row>
    <row r="79" spans="2:23" x14ac:dyDescent="0.25">
      <c r="B79" s="10"/>
      <c r="C79" s="11"/>
      <c r="D79" s="11"/>
      <c r="E79" s="11"/>
      <c r="F79" s="11"/>
      <c r="G79" s="11"/>
      <c r="H79" s="11"/>
      <c r="I79" s="11"/>
      <c r="J79" s="11"/>
      <c r="K79" s="11"/>
      <c r="L79" s="11"/>
      <c r="M79" s="13"/>
      <c r="O79" s="10"/>
      <c r="P79" s="11"/>
      <c r="Q79" s="11"/>
      <c r="R79" s="11"/>
      <c r="S79" s="11"/>
      <c r="T79" s="11"/>
      <c r="U79" s="11"/>
      <c r="V79" s="11"/>
      <c r="W79" s="13"/>
    </row>
    <row r="80" spans="2:23" x14ac:dyDescent="0.25">
      <c r="B80" s="10"/>
      <c r="C80" s="11"/>
      <c r="D80" s="11"/>
      <c r="E80" s="11"/>
      <c r="F80" s="11"/>
      <c r="G80" s="11"/>
      <c r="H80" s="11"/>
      <c r="I80" s="11"/>
      <c r="J80" s="11"/>
      <c r="K80" s="11"/>
      <c r="L80" s="11"/>
      <c r="M80" s="13"/>
      <c r="O80" s="10"/>
      <c r="P80" s="11"/>
      <c r="Q80" s="11"/>
      <c r="R80" s="11"/>
      <c r="S80" s="11"/>
      <c r="T80" s="11"/>
      <c r="U80" s="11"/>
      <c r="V80" s="11"/>
      <c r="W80" s="13"/>
    </row>
    <row r="81" spans="2:23" x14ac:dyDescent="0.25">
      <c r="B81" s="10"/>
      <c r="C81" s="11"/>
      <c r="D81" s="11"/>
      <c r="E81" s="11"/>
      <c r="F81" s="11"/>
      <c r="G81" s="11"/>
      <c r="H81" s="11"/>
      <c r="I81" s="11"/>
      <c r="J81" s="11"/>
      <c r="K81" s="11"/>
      <c r="L81" s="11"/>
      <c r="M81" s="13"/>
      <c r="O81" s="10"/>
      <c r="P81" s="11"/>
      <c r="Q81" s="11"/>
      <c r="R81" s="11"/>
      <c r="S81" s="11"/>
      <c r="T81" s="11"/>
      <c r="U81" s="11"/>
      <c r="V81" s="11"/>
      <c r="W81" s="13"/>
    </row>
    <row r="82" spans="2:23" x14ac:dyDescent="0.25">
      <c r="B82" s="10"/>
      <c r="C82" s="11"/>
      <c r="D82" s="11"/>
      <c r="E82" s="11"/>
      <c r="F82" s="11"/>
      <c r="G82" s="11"/>
      <c r="H82" s="11"/>
      <c r="I82" s="11"/>
      <c r="J82" s="11"/>
      <c r="K82" s="11"/>
      <c r="L82" s="11"/>
      <c r="M82" s="13"/>
      <c r="O82" s="10"/>
      <c r="P82" s="11"/>
      <c r="Q82" s="11"/>
      <c r="R82" s="11"/>
      <c r="S82" s="11"/>
      <c r="T82" s="11"/>
      <c r="U82" s="11"/>
      <c r="V82" s="11"/>
      <c r="W82" s="13"/>
    </row>
    <row r="83" spans="2:23" x14ac:dyDescent="0.25">
      <c r="B83" s="10"/>
      <c r="C83" s="11"/>
      <c r="D83" s="11"/>
      <c r="E83" s="11"/>
      <c r="F83" s="11"/>
      <c r="G83" s="11"/>
      <c r="H83" s="11"/>
      <c r="I83" s="11"/>
      <c r="J83" s="11"/>
      <c r="K83" s="11"/>
      <c r="L83" s="11"/>
      <c r="M83" s="13"/>
      <c r="O83" s="10"/>
      <c r="P83" s="11"/>
      <c r="Q83" s="11"/>
      <c r="R83" s="11"/>
      <c r="S83" s="11"/>
      <c r="T83" s="11"/>
      <c r="U83" s="11"/>
      <c r="V83" s="11"/>
      <c r="W83" s="13"/>
    </row>
    <row r="84" spans="2:23" x14ac:dyDescent="0.25">
      <c r="B84" s="10"/>
      <c r="C84" s="11"/>
      <c r="D84" s="11"/>
      <c r="E84" s="11"/>
      <c r="F84" s="11"/>
      <c r="G84" s="11"/>
      <c r="H84" s="11"/>
      <c r="I84" s="11"/>
      <c r="J84" s="11"/>
      <c r="K84" s="11"/>
      <c r="L84" s="11"/>
      <c r="M84" s="13"/>
      <c r="O84" s="10"/>
      <c r="P84" s="11"/>
      <c r="Q84" s="11"/>
      <c r="R84" s="11"/>
      <c r="S84" s="11"/>
      <c r="T84" s="11"/>
      <c r="U84" s="11"/>
      <c r="V84" s="11"/>
      <c r="W84" s="13"/>
    </row>
    <row r="85" spans="2:23" x14ac:dyDescent="0.25">
      <c r="B85" s="10"/>
      <c r="C85" s="11"/>
      <c r="D85" s="11"/>
      <c r="E85" s="11"/>
      <c r="F85" s="11"/>
      <c r="G85" s="11"/>
      <c r="H85" s="11"/>
      <c r="I85" s="11"/>
      <c r="J85" s="11"/>
      <c r="K85" s="11"/>
      <c r="L85" s="11"/>
      <c r="M85" s="13"/>
      <c r="O85" s="10"/>
      <c r="P85" s="11"/>
      <c r="Q85" s="11"/>
      <c r="R85" s="11"/>
      <c r="S85" s="11"/>
      <c r="T85" s="11"/>
      <c r="U85" s="11"/>
      <c r="V85" s="11"/>
      <c r="W85" s="13"/>
    </row>
    <row r="86" spans="2:23" x14ac:dyDescent="0.25">
      <c r="B86" s="19"/>
      <c r="C86" s="20"/>
      <c r="D86" s="20"/>
      <c r="E86" s="20"/>
      <c r="F86" s="20"/>
      <c r="G86" s="20"/>
      <c r="H86" s="20"/>
      <c r="I86" s="20"/>
      <c r="J86" s="20"/>
      <c r="K86" s="20"/>
      <c r="L86" s="20"/>
      <c r="M86" s="21"/>
      <c r="O86" s="19"/>
      <c r="P86" s="20"/>
      <c r="Q86" s="20"/>
      <c r="R86" s="20"/>
      <c r="S86" s="20"/>
      <c r="T86" s="20"/>
      <c r="U86" s="20"/>
      <c r="V86" s="20"/>
      <c r="W86" s="21"/>
    </row>
    <row r="89" spans="2:23" x14ac:dyDescent="0.25">
      <c r="B89" s="7"/>
      <c r="C89" s="8"/>
      <c r="D89" s="8"/>
      <c r="E89" s="8"/>
      <c r="F89" s="8"/>
      <c r="G89" s="8"/>
      <c r="H89" s="8"/>
      <c r="I89" s="8"/>
      <c r="J89" s="8"/>
      <c r="K89" s="8"/>
      <c r="L89" s="8"/>
      <c r="M89" s="9"/>
    </row>
    <row r="90" spans="2:23" x14ac:dyDescent="0.25">
      <c r="B90" s="10"/>
      <c r="C90" s="11"/>
      <c r="D90" s="11"/>
      <c r="E90" s="11"/>
      <c r="F90" s="15" t="s">
        <v>78</v>
      </c>
      <c r="G90" s="11"/>
      <c r="H90" s="11"/>
      <c r="I90" s="11"/>
      <c r="J90" s="11"/>
      <c r="K90" s="11"/>
      <c r="L90" s="11"/>
      <c r="M90" s="13"/>
    </row>
    <row r="91" spans="2:23" x14ac:dyDescent="0.25">
      <c r="B91" s="10"/>
      <c r="C91" s="11"/>
      <c r="D91" s="11"/>
      <c r="E91" s="11"/>
      <c r="F91" s="11" t="s">
        <v>81</v>
      </c>
      <c r="G91" s="11"/>
      <c r="H91" s="11"/>
      <c r="I91" s="11"/>
      <c r="J91" s="11"/>
      <c r="K91" s="11"/>
      <c r="L91" s="11"/>
      <c r="M91" s="13"/>
    </row>
    <row r="92" spans="2:23" x14ac:dyDescent="0.25">
      <c r="B92" s="10"/>
      <c r="C92" s="11"/>
      <c r="D92" s="11"/>
      <c r="E92" s="11"/>
      <c r="F92" s="11"/>
      <c r="G92" s="11"/>
      <c r="H92" s="11"/>
      <c r="I92" s="11"/>
      <c r="J92" s="11"/>
      <c r="K92" s="11"/>
      <c r="L92" s="11"/>
      <c r="M92" s="13"/>
    </row>
    <row r="93" spans="2:23" x14ac:dyDescent="0.25">
      <c r="B93" s="10"/>
      <c r="C93" s="11"/>
      <c r="D93" s="11"/>
      <c r="E93" s="11"/>
      <c r="F93" s="15" t="s">
        <v>79</v>
      </c>
      <c r="G93" s="11"/>
      <c r="H93" s="15" t="s">
        <v>80</v>
      </c>
      <c r="I93" s="11"/>
      <c r="J93" s="11"/>
      <c r="K93" s="11"/>
      <c r="L93" s="11"/>
      <c r="M93" s="13"/>
    </row>
    <row r="94" spans="2:23" x14ac:dyDescent="0.25">
      <c r="B94" s="10"/>
      <c r="C94" s="11"/>
      <c r="D94" s="11"/>
      <c r="E94" s="11"/>
      <c r="F94" s="11"/>
      <c r="G94" s="11"/>
      <c r="H94" s="11"/>
      <c r="I94" s="11"/>
      <c r="J94" s="11"/>
      <c r="K94" s="11"/>
      <c r="L94" s="11"/>
      <c r="M94" s="13"/>
    </row>
    <row r="95" spans="2:23" x14ac:dyDescent="0.25">
      <c r="B95" s="10"/>
      <c r="C95" s="11">
        <v>1</v>
      </c>
      <c r="D95" s="11"/>
      <c r="E95" s="11"/>
      <c r="F95" s="48"/>
      <c r="G95" s="11"/>
      <c r="H95" s="48"/>
      <c r="I95" s="11"/>
      <c r="J95" s="11"/>
      <c r="K95" s="11"/>
      <c r="L95" s="11"/>
      <c r="M95" s="13"/>
    </row>
    <row r="96" spans="2:23" x14ac:dyDescent="0.25">
      <c r="B96" s="10"/>
      <c r="C96" s="11">
        <v>2</v>
      </c>
      <c r="D96" s="11"/>
      <c r="E96" s="11"/>
      <c r="F96" s="48"/>
      <c r="G96" s="11"/>
      <c r="H96" s="48"/>
      <c r="I96" s="11"/>
      <c r="J96" s="11"/>
      <c r="K96" s="11"/>
      <c r="L96" s="11"/>
      <c r="M96" s="13"/>
    </row>
    <row r="97" spans="2:13" x14ac:dyDescent="0.25">
      <c r="B97" s="10"/>
      <c r="C97" s="11">
        <v>3</v>
      </c>
      <c r="D97" s="11"/>
      <c r="E97" s="11"/>
      <c r="F97" s="48"/>
      <c r="G97" s="11"/>
      <c r="H97" s="48"/>
      <c r="I97" s="11"/>
      <c r="J97" s="11"/>
      <c r="K97" s="11"/>
      <c r="L97" s="11"/>
      <c r="M97" s="13"/>
    </row>
    <row r="98" spans="2:13" x14ac:dyDescent="0.25">
      <c r="B98" s="10"/>
      <c r="C98" s="11">
        <v>4</v>
      </c>
      <c r="D98" s="11"/>
      <c r="E98" s="11"/>
      <c r="F98" s="48"/>
      <c r="G98" s="11"/>
      <c r="H98" s="48"/>
      <c r="I98" s="11"/>
      <c r="J98" s="11"/>
      <c r="K98" s="11"/>
      <c r="L98" s="11"/>
      <c r="M98" s="13"/>
    </row>
    <row r="99" spans="2:13" x14ac:dyDescent="0.25">
      <c r="B99" s="10"/>
      <c r="C99" s="11">
        <v>5</v>
      </c>
      <c r="D99" s="11"/>
      <c r="E99" s="11"/>
      <c r="F99" s="48"/>
      <c r="G99" s="11"/>
      <c r="H99" s="48"/>
      <c r="I99" s="11"/>
      <c r="J99" s="11"/>
      <c r="K99" s="11"/>
      <c r="L99" s="11"/>
      <c r="M99" s="13"/>
    </row>
    <row r="100" spans="2:13" x14ac:dyDescent="0.25">
      <c r="B100" s="10"/>
      <c r="C100" s="11">
        <v>6</v>
      </c>
      <c r="D100" s="11"/>
      <c r="E100" s="11"/>
      <c r="F100" s="48"/>
      <c r="G100" s="11"/>
      <c r="H100" s="48"/>
      <c r="I100" s="11"/>
      <c r="J100" s="11"/>
      <c r="K100" s="11"/>
      <c r="L100" s="11"/>
      <c r="M100" s="13"/>
    </row>
    <row r="101" spans="2:13" x14ac:dyDescent="0.25">
      <c r="B101" s="10"/>
      <c r="C101" s="11">
        <v>7</v>
      </c>
      <c r="D101" s="11"/>
      <c r="E101" s="11"/>
      <c r="F101" s="48"/>
      <c r="G101" s="11"/>
      <c r="H101" s="48"/>
      <c r="I101" s="11"/>
      <c r="J101" s="11"/>
      <c r="K101" s="11"/>
      <c r="L101" s="11"/>
      <c r="M101" s="13"/>
    </row>
    <row r="102" spans="2:13" x14ac:dyDescent="0.25">
      <c r="B102" s="10"/>
      <c r="C102" s="11">
        <v>8</v>
      </c>
      <c r="D102" s="11"/>
      <c r="E102" s="11"/>
      <c r="F102" s="48"/>
      <c r="G102" s="11"/>
      <c r="H102" s="48"/>
      <c r="I102" s="11"/>
      <c r="J102" s="11"/>
      <c r="K102" s="11"/>
      <c r="L102" s="11"/>
      <c r="M102" s="13"/>
    </row>
    <row r="103" spans="2:13" x14ac:dyDescent="0.25">
      <c r="B103" s="10"/>
      <c r="C103" s="11">
        <v>9</v>
      </c>
      <c r="D103" s="11"/>
      <c r="E103" s="11"/>
      <c r="F103" s="48"/>
      <c r="G103" s="11"/>
      <c r="H103" s="48"/>
      <c r="I103" s="11"/>
      <c r="J103" s="11"/>
      <c r="K103" s="11"/>
      <c r="L103" s="11"/>
      <c r="M103" s="13"/>
    </row>
    <row r="104" spans="2:13" x14ac:dyDescent="0.25">
      <c r="B104" s="10"/>
      <c r="C104" s="11">
        <v>10</v>
      </c>
      <c r="D104" s="11"/>
      <c r="E104" s="11"/>
      <c r="F104" s="48"/>
      <c r="G104" s="11"/>
      <c r="H104" s="48"/>
      <c r="I104" s="11"/>
      <c r="J104" s="11"/>
      <c r="K104" s="11"/>
      <c r="L104" s="11"/>
      <c r="M104" s="13"/>
    </row>
    <row r="105" spans="2:13" x14ac:dyDescent="0.25">
      <c r="B105" s="10"/>
      <c r="C105" s="11">
        <v>11</v>
      </c>
      <c r="D105" s="11"/>
      <c r="E105" s="11"/>
      <c r="F105" s="48"/>
      <c r="G105" s="11"/>
      <c r="H105" s="48"/>
      <c r="I105" s="11"/>
      <c r="J105" s="11"/>
      <c r="K105" s="11"/>
      <c r="L105" s="11"/>
      <c r="M105" s="13"/>
    </row>
    <row r="106" spans="2:13" x14ac:dyDescent="0.25">
      <c r="B106" s="10"/>
      <c r="C106" s="11">
        <v>12</v>
      </c>
      <c r="D106" s="11"/>
      <c r="E106" s="11"/>
      <c r="F106" s="48"/>
      <c r="G106" s="11"/>
      <c r="H106" s="48"/>
      <c r="I106" s="11"/>
      <c r="J106" s="11"/>
      <c r="K106" s="11"/>
      <c r="L106" s="11"/>
      <c r="M106" s="13"/>
    </row>
    <row r="107" spans="2:13" x14ac:dyDescent="0.25">
      <c r="B107" s="10"/>
      <c r="C107" s="11">
        <v>13</v>
      </c>
      <c r="D107" s="11"/>
      <c r="E107" s="11"/>
      <c r="F107" s="48"/>
      <c r="G107" s="11"/>
      <c r="H107" s="48"/>
      <c r="I107" s="11"/>
      <c r="J107" s="11"/>
      <c r="K107" s="11"/>
      <c r="L107" s="11"/>
      <c r="M107" s="13"/>
    </row>
    <row r="108" spans="2:13" x14ac:dyDescent="0.25">
      <c r="B108" s="10"/>
      <c r="C108" s="11">
        <v>14</v>
      </c>
      <c r="D108" s="11"/>
      <c r="E108" s="11"/>
      <c r="F108" s="48"/>
      <c r="G108" s="11"/>
      <c r="H108" s="48"/>
      <c r="I108" s="11"/>
      <c r="J108" s="11"/>
      <c r="K108" s="11"/>
      <c r="L108" s="11"/>
      <c r="M108" s="13"/>
    </row>
    <row r="109" spans="2:13" x14ac:dyDescent="0.25">
      <c r="B109" s="10"/>
      <c r="C109" s="11">
        <v>15</v>
      </c>
      <c r="D109" s="11"/>
      <c r="E109" s="11"/>
      <c r="F109" s="48"/>
      <c r="G109" s="11"/>
      <c r="H109" s="48"/>
      <c r="I109" s="11"/>
      <c r="J109" s="11"/>
      <c r="K109" s="11"/>
      <c r="L109" s="11"/>
      <c r="M109" s="13"/>
    </row>
    <row r="110" spans="2:13" x14ac:dyDescent="0.25">
      <c r="B110" s="10"/>
      <c r="C110" s="11"/>
      <c r="D110" s="11"/>
      <c r="E110" s="11"/>
      <c r="F110" s="11"/>
      <c r="G110" s="11"/>
      <c r="H110" s="11"/>
      <c r="I110" s="11"/>
      <c r="J110" s="11"/>
      <c r="K110" s="11"/>
      <c r="L110" s="11"/>
      <c r="M110" s="13"/>
    </row>
    <row r="111" spans="2:13" x14ac:dyDescent="0.25">
      <c r="B111" s="10"/>
      <c r="C111" s="11"/>
      <c r="D111" s="11"/>
      <c r="E111" s="11"/>
      <c r="F111" s="11"/>
      <c r="G111" s="11"/>
      <c r="H111" s="11"/>
      <c r="I111" s="11"/>
      <c r="J111" s="11"/>
      <c r="K111" s="11"/>
      <c r="L111" s="11"/>
      <c r="M111" s="13"/>
    </row>
    <row r="112" spans="2:13" x14ac:dyDescent="0.25">
      <c r="B112" s="10"/>
      <c r="C112" s="11"/>
      <c r="D112" s="11"/>
      <c r="E112" s="11"/>
      <c r="F112" s="11"/>
      <c r="G112" s="11"/>
      <c r="H112" s="11"/>
      <c r="I112" s="11"/>
      <c r="J112" s="11"/>
      <c r="K112" s="11"/>
      <c r="L112" s="11"/>
      <c r="M112" s="13"/>
    </row>
    <row r="113" spans="2:13" x14ac:dyDescent="0.25">
      <c r="B113" s="10"/>
      <c r="C113" s="11"/>
      <c r="D113" s="11"/>
      <c r="E113" s="11"/>
      <c r="F113" s="11"/>
      <c r="G113" s="11"/>
      <c r="H113" s="11"/>
      <c r="I113" s="11"/>
      <c r="J113" s="11"/>
      <c r="K113" s="11"/>
      <c r="L113" s="11"/>
      <c r="M113" s="13"/>
    </row>
    <row r="114" spans="2:13" x14ac:dyDescent="0.25">
      <c r="B114" s="19"/>
      <c r="C114" s="20"/>
      <c r="D114" s="20"/>
      <c r="E114" s="20"/>
      <c r="F114" s="20"/>
      <c r="G114" s="20"/>
      <c r="H114" s="20"/>
      <c r="I114" s="20"/>
      <c r="J114" s="20"/>
      <c r="K114" s="20"/>
      <c r="L114" s="20"/>
      <c r="M114" s="21"/>
    </row>
  </sheetData>
  <mergeCells count="5">
    <mergeCell ref="C22:C30"/>
    <mergeCell ref="C32:C40"/>
    <mergeCell ref="C42:C48"/>
    <mergeCell ref="P39:V40"/>
    <mergeCell ref="C12:C20"/>
  </mergeCells>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expression" priority="19" id="{73091E7C-51DC-4C20-BFC5-A8370B365816}">
            <xm:f>$E$12=Values!$A$25</xm:f>
            <x14:dxf>
              <font>
                <color theme="6"/>
              </font>
              <fill>
                <patternFill>
                  <bgColor theme="2"/>
                </patternFill>
              </fill>
            </x14:dxf>
          </x14:cfRule>
          <xm:sqref>F12 H12 J12 L12</xm:sqref>
        </x14:conditionalFormatting>
        <x14:conditionalFormatting xmlns:xm="http://schemas.microsoft.com/office/excel/2006/main">
          <x14:cfRule type="expression" priority="18" id="{FDA8EFA2-B5C5-49E2-B958-BC3406A05C89}">
            <xm:f>$E$14=Values!$A$25</xm:f>
            <x14:dxf>
              <font>
                <color theme="6"/>
              </font>
              <fill>
                <patternFill>
                  <bgColor theme="2"/>
                </patternFill>
              </fill>
            </x14:dxf>
          </x14:cfRule>
          <xm:sqref>F14 H14 J14 L14</xm:sqref>
        </x14:conditionalFormatting>
        <x14:conditionalFormatting xmlns:xm="http://schemas.microsoft.com/office/excel/2006/main">
          <x14:cfRule type="expression" priority="17" id="{D34384E8-AB72-4E39-822A-94379C6BA047}">
            <xm:f>$E$16=Values!$A$25</xm:f>
            <x14:dxf>
              <font>
                <color theme="6"/>
              </font>
              <fill>
                <patternFill>
                  <bgColor theme="2"/>
                </patternFill>
              </fill>
            </x14:dxf>
          </x14:cfRule>
          <xm:sqref>F16 H16 J16 L16</xm:sqref>
        </x14:conditionalFormatting>
        <x14:conditionalFormatting xmlns:xm="http://schemas.microsoft.com/office/excel/2006/main">
          <x14:cfRule type="expression" priority="16" id="{4604F09E-C57E-496F-99E9-4B72C0942A02}">
            <xm:f>$E$22=Values!$A$25</xm:f>
            <x14:dxf>
              <font>
                <color theme="6"/>
              </font>
              <fill>
                <patternFill>
                  <bgColor theme="2"/>
                </patternFill>
              </fill>
            </x14:dxf>
          </x14:cfRule>
          <xm:sqref>F22 H22 J22 L22</xm:sqref>
        </x14:conditionalFormatting>
        <x14:conditionalFormatting xmlns:xm="http://schemas.microsoft.com/office/excel/2006/main">
          <x14:cfRule type="expression" priority="15" id="{6C9F06B3-7F7C-45FF-A2EF-67C705619422}">
            <xm:f>$E$24=Values!$A$25</xm:f>
            <x14:dxf>
              <font>
                <color theme="6"/>
              </font>
              <fill>
                <patternFill>
                  <bgColor theme="2"/>
                </patternFill>
              </fill>
            </x14:dxf>
          </x14:cfRule>
          <xm:sqref>F24 H24 J24 L24</xm:sqref>
        </x14:conditionalFormatting>
        <x14:conditionalFormatting xmlns:xm="http://schemas.microsoft.com/office/excel/2006/main">
          <x14:cfRule type="expression" priority="14" id="{486D4DE6-03D8-4AFA-B53C-4484C8FF95D7}">
            <xm:f>$E$26=Values!$A$25</xm:f>
            <x14:dxf>
              <font>
                <color theme="6"/>
              </font>
              <fill>
                <patternFill>
                  <bgColor theme="2"/>
                </patternFill>
              </fill>
            </x14:dxf>
          </x14:cfRule>
          <xm:sqref>F26 H26 J26 L26</xm:sqref>
        </x14:conditionalFormatting>
        <x14:conditionalFormatting xmlns:xm="http://schemas.microsoft.com/office/excel/2006/main">
          <x14:cfRule type="expression" priority="13" id="{6F85B56F-7AC9-4453-B944-6E6E1FECF620}">
            <xm:f>$E$28=Values!$A$25</xm:f>
            <x14:dxf>
              <font>
                <color theme="6"/>
              </font>
              <fill>
                <patternFill>
                  <bgColor theme="2"/>
                </patternFill>
              </fill>
            </x14:dxf>
          </x14:cfRule>
          <xm:sqref>F28 H28 J28 L28</xm:sqref>
        </x14:conditionalFormatting>
        <x14:conditionalFormatting xmlns:xm="http://schemas.microsoft.com/office/excel/2006/main">
          <x14:cfRule type="expression" priority="12" id="{502DD697-BC24-4AE1-B05D-308F46FC9E38}">
            <xm:f>$E$30=Values!$A$25</xm:f>
            <x14:dxf>
              <font>
                <color theme="6"/>
              </font>
              <fill>
                <patternFill>
                  <bgColor theme="2"/>
                </patternFill>
              </fill>
            </x14:dxf>
          </x14:cfRule>
          <xm:sqref>F30 H30 J30 L30</xm:sqref>
        </x14:conditionalFormatting>
        <x14:conditionalFormatting xmlns:xm="http://schemas.microsoft.com/office/excel/2006/main">
          <x14:cfRule type="expression" priority="11" id="{CD7BF571-717A-4995-8E0F-4BCC4FF6706B}">
            <xm:f>$E$32=Values!$A$25</xm:f>
            <x14:dxf>
              <font>
                <color theme="6"/>
              </font>
              <fill>
                <patternFill>
                  <bgColor theme="2"/>
                </patternFill>
              </fill>
            </x14:dxf>
          </x14:cfRule>
          <xm:sqref>F32 H32 J32 L32</xm:sqref>
        </x14:conditionalFormatting>
        <x14:conditionalFormatting xmlns:xm="http://schemas.microsoft.com/office/excel/2006/main">
          <x14:cfRule type="expression" priority="10" id="{AE6AD346-005A-43D0-A13B-F9D9E937967F}">
            <xm:f>$E$34=Values!$A$25</xm:f>
            <x14:dxf>
              <font>
                <color theme="6"/>
              </font>
              <fill>
                <patternFill>
                  <bgColor theme="2"/>
                </patternFill>
              </fill>
            </x14:dxf>
          </x14:cfRule>
          <xm:sqref>F34 H34 J34 L34</xm:sqref>
        </x14:conditionalFormatting>
        <x14:conditionalFormatting xmlns:xm="http://schemas.microsoft.com/office/excel/2006/main">
          <x14:cfRule type="expression" priority="9" id="{19200168-F6E4-4384-B0F7-D88B275B2781}">
            <xm:f>$E$36=Values!$A$25</xm:f>
            <x14:dxf>
              <font>
                <color theme="6"/>
              </font>
              <fill>
                <patternFill>
                  <bgColor theme="2"/>
                </patternFill>
              </fill>
            </x14:dxf>
          </x14:cfRule>
          <xm:sqref>F36 H36 J36 L36</xm:sqref>
        </x14:conditionalFormatting>
        <x14:conditionalFormatting xmlns:xm="http://schemas.microsoft.com/office/excel/2006/main">
          <x14:cfRule type="expression" priority="8" id="{485EB6FE-EB6B-44E5-BD8D-774AD4DC16CA}">
            <xm:f>$E$38=Values!$A$25</xm:f>
            <x14:dxf>
              <font>
                <color theme="6"/>
              </font>
              <fill>
                <patternFill>
                  <bgColor theme="2"/>
                </patternFill>
              </fill>
            </x14:dxf>
          </x14:cfRule>
          <xm:sqref>F38 H38 J38 L38</xm:sqref>
        </x14:conditionalFormatting>
        <x14:conditionalFormatting xmlns:xm="http://schemas.microsoft.com/office/excel/2006/main">
          <x14:cfRule type="expression" priority="7" id="{64AE6920-52D0-41D7-862A-B3B3A9FAF109}">
            <xm:f>$E$40=Values!$A$25</xm:f>
            <x14:dxf>
              <font>
                <color theme="6"/>
              </font>
              <fill>
                <patternFill>
                  <bgColor theme="2"/>
                </patternFill>
              </fill>
            </x14:dxf>
          </x14:cfRule>
          <xm:sqref>F40 H40 J40 L40</xm:sqref>
        </x14:conditionalFormatting>
        <x14:conditionalFormatting xmlns:xm="http://schemas.microsoft.com/office/excel/2006/main">
          <x14:cfRule type="expression" priority="6" id="{918DC3C2-C1EB-4EBA-BF28-41246E6A06DC}">
            <xm:f>$E$42=Values!$A$25</xm:f>
            <x14:dxf>
              <font>
                <color theme="6"/>
              </font>
              <fill>
                <patternFill>
                  <bgColor theme="2"/>
                </patternFill>
              </fill>
            </x14:dxf>
          </x14:cfRule>
          <xm:sqref>F42 H42 J42 L42</xm:sqref>
        </x14:conditionalFormatting>
        <x14:conditionalFormatting xmlns:xm="http://schemas.microsoft.com/office/excel/2006/main">
          <x14:cfRule type="expression" priority="5" id="{11ABC89F-47E9-48DB-BC54-D88A33918D06}">
            <xm:f>$E$44=Values!$A$25</xm:f>
            <x14:dxf>
              <font>
                <color theme="6"/>
              </font>
              <fill>
                <patternFill>
                  <fgColor auto="1"/>
                  <bgColor theme="2"/>
                </patternFill>
              </fill>
            </x14:dxf>
          </x14:cfRule>
          <xm:sqref>F44 H44 J44 L44</xm:sqref>
        </x14:conditionalFormatting>
        <x14:conditionalFormatting xmlns:xm="http://schemas.microsoft.com/office/excel/2006/main">
          <x14:cfRule type="expression" priority="4" id="{8260BA12-4093-4E39-B399-EFE1FC742BFE}">
            <xm:f>$E$46=Values!$A$25</xm:f>
            <x14:dxf>
              <font>
                <color theme="6"/>
              </font>
              <fill>
                <patternFill>
                  <bgColor theme="2"/>
                </patternFill>
              </fill>
            </x14:dxf>
          </x14:cfRule>
          <xm:sqref>F46 H46 J46 L46</xm:sqref>
        </x14:conditionalFormatting>
        <x14:conditionalFormatting xmlns:xm="http://schemas.microsoft.com/office/excel/2006/main">
          <x14:cfRule type="expression" priority="3" id="{41BC5C43-75ED-4A35-B6B6-95CDC62637F8}">
            <xm:f>$E$48=Values!$A$25</xm:f>
            <x14:dxf>
              <font>
                <color theme="6"/>
              </font>
              <fill>
                <patternFill>
                  <bgColor theme="2"/>
                </patternFill>
              </fill>
            </x14:dxf>
          </x14:cfRule>
          <xm:sqref>F48 H48 J48 L48</xm:sqref>
        </x14:conditionalFormatting>
        <x14:conditionalFormatting xmlns:xm="http://schemas.microsoft.com/office/excel/2006/main">
          <x14:cfRule type="expression" priority="2" id="{7D496376-E768-4979-8966-FF5267575185}">
            <xm:f>$E$18=Values!$A$25</xm:f>
            <x14:dxf>
              <font>
                <color theme="6"/>
              </font>
              <fill>
                <patternFill>
                  <bgColor theme="2"/>
                </patternFill>
              </fill>
            </x14:dxf>
          </x14:cfRule>
          <xm:sqref>F18 H18 J18 L18</xm:sqref>
        </x14:conditionalFormatting>
        <x14:conditionalFormatting xmlns:xm="http://schemas.microsoft.com/office/excel/2006/main">
          <x14:cfRule type="expression" priority="1" id="{0F80098B-8E58-4C0C-9B63-5C5FF310363F}">
            <xm:f>$E$20=Values!$A$25</xm:f>
            <x14:dxf>
              <font>
                <color theme="6"/>
              </font>
              <fill>
                <patternFill>
                  <bgColor theme="2"/>
                </patternFill>
              </fill>
            </x14:dxf>
          </x14:cfRule>
          <xm:sqref>F20 H20 J20 L20</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14:formula1>
            <xm:f>Values!$A$17:$A$21</xm:f>
          </x14:formula1>
          <xm:sqref>F6</xm:sqref>
        </x14:dataValidation>
        <x14:dataValidation type="list" allowBlank="1" showInputMessage="1" showErrorMessage="1">
          <x14:formula1>
            <xm:f>Values!$A$9:$A$13</xm:f>
          </x14:formula1>
          <xm:sqref>H12 H14 H16 H22 H24 H26 H28 H30 H32 H34 H36 H38 H40 H42 H44 H46 H48 H18 J12 J14 J16 J22 J24 J26 J28 J30 J32 J34 J36 J38 J40 J42 J44 J46 J48 J18 L12 L14 L16 L22 L24 L26 L28 L30 L32 L34 L36 L38 L40 L42 L44 L46 L48 L18 H20 J20 L20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J42"/>
  <sheetViews>
    <sheetView showGridLines="0" topLeftCell="A16" workbookViewId="0">
      <selection activeCell="J13" sqref="J13"/>
    </sheetView>
  </sheetViews>
  <sheetFormatPr defaultRowHeight="14.4" x14ac:dyDescent="0.3"/>
  <cols>
    <col min="2" max="2" width="32" bestFit="1" customWidth="1"/>
    <col min="3" max="3" width="3.109375" customWidth="1"/>
    <col min="4" max="4" width="21.109375" bestFit="1" customWidth="1"/>
    <col min="5" max="5" width="3.44140625" customWidth="1"/>
    <col min="6" max="6" width="21.77734375" bestFit="1" customWidth="1"/>
    <col min="7" max="7" width="2.44140625" customWidth="1"/>
    <col min="8" max="8" width="24.6640625" bestFit="1" customWidth="1"/>
    <col min="9" max="9" width="2.6640625" customWidth="1"/>
    <col min="10" max="10" width="22.5546875" bestFit="1" customWidth="1"/>
  </cols>
  <sheetData>
    <row r="3" spans="2:10" x14ac:dyDescent="0.3">
      <c r="B3" s="1" t="s">
        <v>31</v>
      </c>
      <c r="D3" s="31" t="s">
        <v>0</v>
      </c>
      <c r="F3" s="31" t="s">
        <v>22</v>
      </c>
      <c r="H3" s="1" t="s">
        <v>17</v>
      </c>
      <c r="I3" s="1"/>
      <c r="J3" s="1" t="s">
        <v>18</v>
      </c>
    </row>
    <row r="4" spans="2:10" x14ac:dyDescent="0.3">
      <c r="B4" s="2"/>
    </row>
    <row r="5" spans="2:10" x14ac:dyDescent="0.3">
      <c r="B5" s="3" t="s">
        <v>32</v>
      </c>
      <c r="D5" s="32">
        <f>IF('Technology assessment'!$H$12=Values!$A$9,Values!$A$2,IF('Technology assessment'!$H$12=Values!$A$10,Values!$A$3,IF('Technology assessment'!$H$12=Values!$A$11,Values!$A$4,IF('Technology assessment'!$H$12=Values!$A$12,Values!$A$5,IF('Technology assessment'!$H$12=Values!$A$13,Values!$A$6,0)))))</f>
        <v>0</v>
      </c>
      <c r="F5" s="32">
        <f>IF('Technology assessment'!J12=Values!$A$9,Values!$A$6,IF('Technology assessment'!J12=Values!$A$10,Values!$A$5,IF('Technology assessment'!J12=Values!$A$11,Values!$A$4,IF('Technology assessment'!J12=Values!$A$12,Values!$A$3,IF('Technology assessment'!J12=Values!$A$13,Values!$A$2,0)))))</f>
        <v>0</v>
      </c>
      <c r="H5" s="33">
        <f>AVERAGE(D5,F5)</f>
        <v>0</v>
      </c>
      <c r="J5" s="33">
        <f>IF('Technology assessment'!L12=Values!$A$9,Values!$A$2,IF('Technology assessment'!L12=Values!$A$10,Values!$A$3,IF('Technology assessment'!L12=Values!$A$11,Values!$A$4,IF('Technology assessment'!L12=Values!$A$12,Values!$A$5,IF('Technology assessment'!L12=Values!$A$13,Values!$A$6,0)))))</f>
        <v>0</v>
      </c>
    </row>
    <row r="6" spans="2:10" x14ac:dyDescent="0.3">
      <c r="B6" s="2"/>
    </row>
    <row r="7" spans="2:10" x14ac:dyDescent="0.3">
      <c r="B7" s="5" t="s">
        <v>33</v>
      </c>
      <c r="D7" s="32">
        <f>IF('Technology assessment'!$H$14=Values!$A$9,Values!$A$2,IF('Technology assessment'!$H$14=Values!$A$10,Values!$A$3,IF('Technology assessment'!$H$14=Values!$A$11,Values!$A$4,IF('Technology assessment'!$H$14=Values!$A$12,Values!$A$5,IF('Technology assessment'!$H$14=Values!$A$13,Values!$A$6,0)))))</f>
        <v>0</v>
      </c>
      <c r="F7" s="32">
        <f>IF('Technology assessment'!J14=Values!$A$9,Values!$A$6,IF('Technology assessment'!J14=Values!$A$10,Values!$A$5,IF('Technology assessment'!J14=Values!$A$11,Values!$A$4,IF('Technology assessment'!J14=Values!$A$12,Values!$A$3,IF('Technology assessment'!J14=Values!$A$13,Values!$A$2,0)))))</f>
        <v>0</v>
      </c>
      <c r="H7" s="33">
        <f>AVERAGE(D7,F7)</f>
        <v>0</v>
      </c>
      <c r="J7" s="33">
        <f>IF('Technology assessment'!L14=Values!$A$9,Values!$A$2,IF('Technology assessment'!L14=Values!$A$10,Values!$A$3,IF('Technology assessment'!L14=Values!$A$11,Values!$A$4,IF('Technology assessment'!L14=Values!$A$12,Values!$A$5,IF('Technology assessment'!L14=Values!$A$13,Values!$A$6,0)))))</f>
        <v>0</v>
      </c>
    </row>
    <row r="8" spans="2:10" x14ac:dyDescent="0.3">
      <c r="B8" s="2"/>
    </row>
    <row r="9" spans="2:10" x14ac:dyDescent="0.3">
      <c r="B9" s="5" t="s">
        <v>34</v>
      </c>
      <c r="D9" s="32">
        <f>IF('Technology assessment'!$H$16=Values!$A$9,Values!$A$2,IF('Technology assessment'!$H$16=Values!$A$10,Values!$A$3,IF('Technology assessment'!$H$16=Values!$A$11,Values!$A$4,IF('Technology assessment'!$H$16=Values!$A$12,Values!$A$5,IF('Technology assessment'!$H$16=Values!$A$13,Values!$A$6,0)))))</f>
        <v>0</v>
      </c>
      <c r="F9" s="32">
        <f>IF('Technology assessment'!J16=Values!$A$9,Values!$A$6,IF('Technology assessment'!J16=Values!$A$10,Values!$A$5,IF('Technology assessment'!J16=Values!$A$11,Values!$A$4,IF('Technology assessment'!J16=Values!$A$12,Values!$A$3,IF('Technology assessment'!J16=Values!$A$13,Values!$A$2,0)))))</f>
        <v>0</v>
      </c>
      <c r="H9" s="33">
        <f>AVERAGE(D9,F9)</f>
        <v>0</v>
      </c>
      <c r="J9" s="33">
        <f>IF('Technology assessment'!L16=Values!$A$9,Values!$A$2,IF('Technology assessment'!L16=Values!$A$10,Values!$A$3,IF('Technology assessment'!L16=Values!$A$11,Values!$A$4,IF('Technology assessment'!L16=Values!$A$12,Values!$A$5,IF('Technology assessment'!L16=Values!$A$13,Values!$A$6,0)))))</f>
        <v>0</v>
      </c>
    </row>
    <row r="10" spans="2:10" x14ac:dyDescent="0.3">
      <c r="B10" s="2"/>
    </row>
    <row r="11" spans="2:10" x14ac:dyDescent="0.3">
      <c r="B11" s="6" t="s">
        <v>51</v>
      </c>
      <c r="D11" s="32">
        <f>IF('Technology assessment'!$H$18=Values!$A$9,Values!$A$2,IF('Technology assessment'!$H$18=Values!$A$10,Values!$A$3,IF('Technology assessment'!$H$18=Values!$A$11,Values!$A$4,IF('Technology assessment'!$H$18=Values!$A$12,Values!$A$5,IF('Technology assessment'!$H$18=Values!$A$13,Values!$A$6,0)))))</f>
        <v>0</v>
      </c>
      <c r="F11" s="32">
        <f>IF('Technology assessment'!J18=Values!$A$9,Values!$A$6,IF('Technology assessment'!J18=Values!$A$10,Values!$A$5,IF('Technology assessment'!J18=Values!$A$11,Values!$A$4,IF('Technology assessment'!J18=Values!$A$12,Values!$A$3,IF('Technology assessment'!J18=Values!$A$13,Values!$A$2,0)))))</f>
        <v>0</v>
      </c>
      <c r="H11" s="33">
        <f>AVERAGE(D11,F11)</f>
        <v>0</v>
      </c>
      <c r="J11" s="33">
        <f>IF('Technology assessment'!L18=Values!$A$9,Values!$A$2,IF('Technology assessment'!L18=Values!$A$10,Values!$A$3,IF('Technology assessment'!L18=Values!$A$11,Values!$A$4,IF('Technology assessment'!L18=Values!$A$12,Values!$A$5,IF('Technology assessment'!L18=Values!$A$13,Values!$A$6,0)))))</f>
        <v>0</v>
      </c>
    </row>
    <row r="12" spans="2:10" x14ac:dyDescent="0.3">
      <c r="B12" s="2"/>
    </row>
    <row r="13" spans="2:10" x14ac:dyDescent="0.3">
      <c r="B13" s="3" t="s">
        <v>76</v>
      </c>
      <c r="D13" s="32">
        <f>IF('Technology assessment'!$H$20=Values!$A$9,Values!$A$2,IF('Technology assessment'!$H$20=Values!$A$10,Values!$A$3,IF('Technology assessment'!$H$20=Values!$A$11,Values!$A$4,IF('Technology assessment'!$H$20=Values!$A$12,Values!$A$5,IF('Technology assessment'!$H$20=Values!$A$13,Values!$A$6,0)))))</f>
        <v>0</v>
      </c>
      <c r="F13" s="32">
        <f>IF('Technology assessment'!J20=Values!$A$9,Values!$A$6,IF('Technology assessment'!J20=Values!$A$10,Values!$A$5,IF('Technology assessment'!J20=Values!$A$11,Values!$A$4,IF('Technology assessment'!J20=Values!$A$12,Values!$A$3,IF('Technology assessment'!J20=Values!$A$13,Values!$A$2,0)))))</f>
        <v>0</v>
      </c>
      <c r="H13" s="33">
        <f>AVERAGE(D13,F13)</f>
        <v>0</v>
      </c>
      <c r="J13" s="33">
        <f>IF('Technology assessment'!L20=Values!$A$9,Values!$A$2,IF('Technology assessment'!L20=Values!$A$10,Values!$A$3,IF('Technology assessment'!L20=Values!$A$11,Values!$A$4,IF('Technology assessment'!L20=Values!$A$12,Values!$A$5,IF('Technology assessment'!L20=Values!$A$13,Values!$A$6,0)))))</f>
        <v>0</v>
      </c>
    </row>
    <row r="14" spans="2:10" x14ac:dyDescent="0.3">
      <c r="B14" s="2"/>
    </row>
    <row r="15" spans="2:10" x14ac:dyDescent="0.3">
      <c r="B15" s="3" t="s">
        <v>36</v>
      </c>
      <c r="D15" s="32">
        <f>IF('Technology assessment'!$H$22=Values!$A$9,Values!$A$2,IF('Technology assessment'!$H$22=Values!$A$10,Values!$A$3,IF('Technology assessment'!$H$22=Values!$A$11,Values!$A$4,IF('Technology assessment'!$H$22=Values!$A$12,Values!$A$5,IF('Technology assessment'!$H$22=Values!$A$13,Values!$A$6,0)))))</f>
        <v>0</v>
      </c>
      <c r="F15" s="32">
        <f>IF('Technology assessment'!J22=Values!$A$9,Values!$A$6,IF('Technology assessment'!J22=Values!$A$10,Values!$A$5,IF('Technology assessment'!J22=Values!$A$11,Values!$A$4,IF('Technology assessment'!J22=Values!$A$12,Values!$A$3,IF('Technology assessment'!J22=Values!$A$13,Values!$A$2,0)))))</f>
        <v>0</v>
      </c>
      <c r="H15" s="33">
        <f>AVERAGE(D15,F15)</f>
        <v>0</v>
      </c>
      <c r="J15" s="33">
        <f>IF('Technology assessment'!L22=Values!$A$9,Values!$A$2,IF('Technology assessment'!L22=Values!$A$10,Values!$A$3,IF('Technology assessment'!L22=Values!$A$11,Values!$A$4,IF('Technology assessment'!L22=Values!$A$12,Values!$A$5,IF('Technology assessment'!L22=Values!$A$13,Values!$A$6,0)))))</f>
        <v>0</v>
      </c>
    </row>
    <row r="16" spans="2:10" x14ac:dyDescent="0.3">
      <c r="B16" s="2"/>
    </row>
    <row r="17" spans="2:10" x14ac:dyDescent="0.3">
      <c r="B17" s="3" t="s">
        <v>37</v>
      </c>
      <c r="D17" s="32">
        <f>IF('Technology assessment'!$H$24=Values!$A$9,Values!$A$2,IF('Technology assessment'!$H$24=Values!$A$10,Values!$A$3,IF('Technology assessment'!$H$24=Values!$A$11,Values!$A$4,IF('Technology assessment'!$H$24=Values!$A$12,Values!$A$5,IF('Technology assessment'!$H$24=Values!$A$13,Values!$A$6,0)))))</f>
        <v>0</v>
      </c>
      <c r="F17" s="32">
        <f>IF('Technology assessment'!J24=Values!$A$9,Values!$A$6,IF('Technology assessment'!J24=Values!$A$10,Values!$A$5,IF('Technology assessment'!J24=Values!$A$11,Values!$A$4,IF('Technology assessment'!J24=Values!$A$12,Values!$A$3,IF('Technology assessment'!J24=Values!$A$13,Values!$A$2,0)))))</f>
        <v>0</v>
      </c>
      <c r="H17" s="33">
        <f>AVERAGE(D17,F17)</f>
        <v>0</v>
      </c>
      <c r="J17" s="33">
        <f>IF('Technology assessment'!L24=Values!$A$9,Values!$A$2,IF('Technology assessment'!L24=Values!$A$10,Values!$A$3,IF('Technology assessment'!L24=Values!$A$11,Values!$A$4,IF('Technology assessment'!L24=Values!$A$12,Values!$A$5,IF('Technology assessment'!L24=Values!$A$13,Values!$A$6,0)))))</f>
        <v>0</v>
      </c>
    </row>
    <row r="18" spans="2:10" x14ac:dyDescent="0.3">
      <c r="B18" s="2"/>
    </row>
    <row r="19" spans="2:10" x14ac:dyDescent="0.3">
      <c r="B19" s="3" t="s">
        <v>38</v>
      </c>
      <c r="D19" s="32">
        <f>IF('Technology assessment'!$H$26=Values!$A$9,Values!$A$2,IF('Technology assessment'!$H$26=Values!$A$10,Values!$A$3,IF('Technology assessment'!$H$26=Values!$A$11,Values!$A$4,IF('Technology assessment'!$H$26=Values!$A$12,Values!$A$5,IF('Technology assessment'!$H$26=Values!$A$13,Values!$A$6,0)))))</f>
        <v>0</v>
      </c>
      <c r="F19" s="32">
        <f>IF('Technology assessment'!J26=Values!$A$9,Values!$A$6,IF('Technology assessment'!J26=Values!$A$10,Values!$A$5,IF('Technology assessment'!J26=Values!$A$11,Values!$A$4,IF('Technology assessment'!J26=Values!$A$12,Values!$A$3,IF('Technology assessment'!J26=Values!$A$13,Values!$A$2,0)))))</f>
        <v>0</v>
      </c>
      <c r="H19" s="33">
        <f>AVERAGE(D19,F19)</f>
        <v>0</v>
      </c>
      <c r="J19" s="33">
        <f>IF('Technology assessment'!L26=Values!$A$9,Values!$A$2,IF('Technology assessment'!L26=Values!$A$10,Values!$A$3,IF('Technology assessment'!L26=Values!$A$11,Values!$A$4,IF('Technology assessment'!L26=Values!$A$12,Values!$A$5,IF('Technology assessment'!L26=Values!$A$13,Values!$A$6,0)))))</f>
        <v>0</v>
      </c>
    </row>
    <row r="20" spans="2:10" x14ac:dyDescent="0.3">
      <c r="B20" s="2"/>
    </row>
    <row r="21" spans="2:10" x14ac:dyDescent="0.3">
      <c r="B21" s="3" t="s">
        <v>39</v>
      </c>
      <c r="D21" s="32">
        <f>IF('Technology assessment'!$H$28=Values!$A$9,Values!$A$2,IF('Technology assessment'!$H$28=Values!$A$10,Values!$A$3,IF('Technology assessment'!$H$28=Values!$A$11,Values!$A$4,IF('Technology assessment'!$H$28=Values!$A$12,Values!$A$5,IF('Technology assessment'!$H$28=Values!$A$13,Values!$A$6,0)))))</f>
        <v>0</v>
      </c>
      <c r="F21" s="32">
        <f>IF('Technology assessment'!J28=Values!$A$9,Values!$A$6,IF('Technology assessment'!J28=Values!$A$10,Values!$A$5,IF('Technology assessment'!J28=Values!$A$11,Values!$A$4,IF('Technology assessment'!J28=Values!$A$12,Values!$A$3,IF('Technology assessment'!J28=Values!$A$13,Values!$A$2,0)))))</f>
        <v>0</v>
      </c>
      <c r="H21" s="33">
        <f>AVERAGE(D21,F21)</f>
        <v>0</v>
      </c>
      <c r="J21" s="33">
        <f>IF('Technology assessment'!L28=Values!$A$9,Values!$A$2,IF('Technology assessment'!L28=Values!$A$10,Values!$A$3,IF('Technology assessment'!L28=Values!$A$11,Values!$A$4,IF('Technology assessment'!L28=Values!$A$12,Values!$A$5,IF('Technology assessment'!L28=Values!$A$13,Values!$A$6,0)))))</f>
        <v>0</v>
      </c>
    </row>
    <row r="22" spans="2:10" x14ac:dyDescent="0.3">
      <c r="B22" s="2"/>
    </row>
    <row r="23" spans="2:10" x14ac:dyDescent="0.3">
      <c r="B23" s="3" t="s">
        <v>40</v>
      </c>
      <c r="D23" s="32">
        <f>IF('Technology assessment'!$H$30=Values!$A$9,Values!$A$2,IF('Technology assessment'!$H$30=Values!$A$10,Values!$A$3,IF('Technology assessment'!$H$30=Values!$A$11,Values!$A$4,IF('Technology assessment'!$H$30=Values!$A$12,Values!$A$5,IF('Technology assessment'!$H$30=Values!$A$13,Values!$A$6,0)))))</f>
        <v>0</v>
      </c>
      <c r="F23" s="32">
        <f>IF('Technology assessment'!J30=Values!$A$9,Values!$A$6,IF('Technology assessment'!J30=Values!$A$10,Values!$A$5,IF('Technology assessment'!J30=Values!$A$11,Values!$A$4,IF('Technology assessment'!J30=Values!$A$12,Values!$A$3,IF('Technology assessment'!J30=Values!$A$13,Values!$A$2,0)))))</f>
        <v>0</v>
      </c>
      <c r="H23" s="33">
        <f>AVERAGE(D23,F23)</f>
        <v>0</v>
      </c>
      <c r="J23" s="33">
        <f>IF('Technology assessment'!L30=Values!$A$9,Values!$A$2,IF('Technology assessment'!L30=Values!$A$10,Values!$A$3,IF('Technology assessment'!L30=Values!$A$11,Values!$A$4,IF('Technology assessment'!L30=Values!$A$12,Values!$A$5,IF('Technology assessment'!L30=Values!$A$13,Values!$A$6,0)))))</f>
        <v>0</v>
      </c>
    </row>
    <row r="24" spans="2:10" x14ac:dyDescent="0.3">
      <c r="B24" s="2"/>
    </row>
    <row r="25" spans="2:10" x14ac:dyDescent="0.3">
      <c r="B25" s="3" t="s">
        <v>42</v>
      </c>
      <c r="D25" s="32">
        <f>IF('Technology assessment'!$H$32=Values!$A$9,Values!$A$2,IF('Technology assessment'!$H$32=Values!$A$10,Values!$A$3,IF('Technology assessment'!$H$32=Values!$A$11,Values!$A$4,IF('Technology assessment'!$H$32=Values!$A$12,Values!$A$5,IF('Technology assessment'!$H$32=Values!$A$13,Values!$A$6,0)))))</f>
        <v>0</v>
      </c>
      <c r="F25" s="32">
        <f>IF('Technology assessment'!J32=Values!$A$9,Values!$A$6,IF('Technology assessment'!J32=Values!$A$10,Values!$A$5,IF('Technology assessment'!J32=Values!$A$11,Values!$A$4,IF('Technology assessment'!J32=Values!$A$12,Values!$A$3,IF('Technology assessment'!J32=Values!$A$13,Values!$A$2,0)))))</f>
        <v>0</v>
      </c>
      <c r="H25" s="33">
        <f>AVERAGE(D25,F25)</f>
        <v>0</v>
      </c>
      <c r="J25" s="33">
        <f>IF('Technology assessment'!L32=Values!$A$9,Values!$A$2,IF('Technology assessment'!L32=Values!$A$10,Values!$A$3,IF('Technology assessment'!L32=Values!$A$11,Values!$A$4,IF('Technology assessment'!L32=Values!$A$12,Values!$A$5,IF('Technology assessment'!L32=Values!$A$13,Values!$A$6,0)))))</f>
        <v>0</v>
      </c>
    </row>
    <row r="26" spans="2:10" x14ac:dyDescent="0.3">
      <c r="B26" s="2"/>
    </row>
    <row r="27" spans="2:10" x14ac:dyDescent="0.3">
      <c r="B27" s="3" t="s">
        <v>43</v>
      </c>
      <c r="D27" s="32">
        <f>IF('Technology assessment'!$H$34=Values!$A$9,Values!$A$2,IF('Technology assessment'!$H$34=Values!$A$10,Values!$A$3,IF('Technology assessment'!$H$34=Values!$A$11,Values!$A$4,IF('Technology assessment'!$H$34=Values!$A$12,Values!$A$5,IF('Technology assessment'!$H$34=Values!$A$13,Values!$A$6,0)))))</f>
        <v>0</v>
      </c>
      <c r="F27" s="32">
        <f>IF('Technology assessment'!J34=Values!$A$9,Values!$A$6,IF('Technology assessment'!J34=Values!$A$10,Values!$A$5,IF('Technology assessment'!J34=Values!$A$11,Values!$A$4,IF('Technology assessment'!J34=Values!$A$12,Values!$A$3,IF('Technology assessment'!J34=Values!$A$13,Values!$A$2,0)))))</f>
        <v>0</v>
      </c>
      <c r="H27" s="33">
        <f>AVERAGE(D27,F27)</f>
        <v>0</v>
      </c>
      <c r="J27" s="33">
        <f>IF('Technology assessment'!L34=Values!$A$9,Values!$A$2,IF('Technology assessment'!L34=Values!$A$10,Values!$A$3,IF('Technology assessment'!L34=Values!$A$11,Values!$A$4,IF('Technology assessment'!L34=Values!$A$12,Values!$A$5,IF('Technology assessment'!L34=Values!$A$13,Values!$A$6,0)))))</f>
        <v>0</v>
      </c>
    </row>
    <row r="28" spans="2:10" x14ac:dyDescent="0.3">
      <c r="B28" s="2"/>
    </row>
    <row r="29" spans="2:10" x14ac:dyDescent="0.3">
      <c r="B29" s="5" t="s">
        <v>44</v>
      </c>
      <c r="D29" s="32">
        <f>IF('Technology assessment'!$H$36=Values!$A$9,Values!$A$2,IF('Technology assessment'!$H$36=Values!$A$10,Values!$A$3,IF('Technology assessment'!$H$36=Values!$A$11,Values!$A$4,IF('Technology assessment'!$H$36=Values!$A$12,Values!$A$5,IF('Technology assessment'!$H$36=Values!$A$13,Values!$A$6,0)))))</f>
        <v>0</v>
      </c>
      <c r="F29" s="32">
        <f>IF('Technology assessment'!J36=Values!$A$9,Values!$A$6,IF('Technology assessment'!J36=Values!$A$10,Values!$A$5,IF('Technology assessment'!J36=Values!$A$11,Values!$A$4,IF('Technology assessment'!J36=Values!$A$12,Values!$A$3,IF('Technology assessment'!J36=Values!$A$13,Values!$A$2,0)))))</f>
        <v>0</v>
      </c>
      <c r="H29" s="33">
        <f>AVERAGE(D29,F29)</f>
        <v>0</v>
      </c>
      <c r="J29" s="33">
        <f>IF('Technology assessment'!L36=Values!$A$9,Values!$A$2,IF('Technology assessment'!L36=Values!$A$10,Values!$A$3,IF('Technology assessment'!L36=Values!$A$11,Values!$A$4,IF('Technology assessment'!L36=Values!$A$12,Values!$A$5,IF('Technology assessment'!L36=Values!$A$13,Values!$A$6,0)))))</f>
        <v>0</v>
      </c>
    </row>
    <row r="30" spans="2:10" x14ac:dyDescent="0.3">
      <c r="B30" s="2"/>
    </row>
    <row r="31" spans="2:10" x14ac:dyDescent="0.3">
      <c r="B31" s="5" t="s">
        <v>45</v>
      </c>
      <c r="D31" s="32">
        <f>IF('Technology assessment'!$H$38=Values!$A$9,Values!$A$2,IF('Technology assessment'!$H$38=Values!$A$10,Values!$A$3,IF('Technology assessment'!$H$38=Values!$A$11,Values!$A$4,IF('Technology assessment'!$H$38=Values!$A$12,Values!$A$5,IF('Technology assessment'!$H$38=Values!$A$13,Values!$A$6,0)))))</f>
        <v>0</v>
      </c>
      <c r="F31" s="32">
        <f>IF('Technology assessment'!J38=Values!$A$9,Values!$A$6,IF('Technology assessment'!J38=Values!$A$10,Values!$A$5,IF('Technology assessment'!J38=Values!$A$11,Values!$A$4,IF('Technology assessment'!J38=Values!$A$12,Values!$A$3,IF('Technology assessment'!J38=Values!$A$13,Values!$A$2,0)))))</f>
        <v>0</v>
      </c>
      <c r="H31" s="33">
        <f>AVERAGE(D31,F31)</f>
        <v>0</v>
      </c>
      <c r="J31" s="33">
        <f>IF('Technology assessment'!L38=Values!$A$9,Values!$A$2,IF('Technology assessment'!L38=Values!$A$10,Values!$A$3,IF('Technology assessment'!L38=Values!$A$11,Values!$A$4,IF('Technology assessment'!L38=Values!$A$12,Values!$A$5,IF('Technology assessment'!L38=Values!$A$13,Values!$A$6,0)))))</f>
        <v>0</v>
      </c>
    </row>
    <row r="32" spans="2:10" x14ac:dyDescent="0.3">
      <c r="B32" s="2"/>
    </row>
    <row r="33" spans="2:10" x14ac:dyDescent="0.3">
      <c r="B33" s="6" t="s">
        <v>46</v>
      </c>
      <c r="D33" s="32">
        <f>IF('Technology assessment'!$H$40=Values!$A$9,Values!$A$2,IF('Technology assessment'!$H$40=Values!$A$10,Values!$A$3,IF('Technology assessment'!$H$40=Values!$A$11,Values!$A$4,IF('Technology assessment'!$H$40=Values!$A$12,Values!$A$5,IF('Technology assessment'!$H$40=Values!$A$13,Values!$A$6,0)))))</f>
        <v>0</v>
      </c>
      <c r="F33" s="32">
        <f>IF('Technology assessment'!J40=Values!$A$9,Values!$A$6,IF('Technology assessment'!J40=Values!$A$10,Values!$A$5,IF('Technology assessment'!J40=Values!$A$11,Values!$A$4,IF('Technology assessment'!J40=Values!$A$12,Values!$A$3,IF('Technology assessment'!J40=Values!$A$13,Values!$A$2,0)))))</f>
        <v>0</v>
      </c>
      <c r="H33" s="33">
        <f>AVERAGE(D33,F33)</f>
        <v>0</v>
      </c>
      <c r="J33" s="33">
        <f>IF('Technology assessment'!L40=Values!$A$9,Values!$A$2,IF('Technology assessment'!L40=Values!$A$10,Values!$A$3,IF('Technology assessment'!L40=Values!$A$11,Values!$A$4,IF('Technology assessment'!L40=Values!$A$12,Values!$A$5,IF('Technology assessment'!L40=Values!$A$13,Values!$A$6,0)))))</f>
        <v>0</v>
      </c>
    </row>
    <row r="34" spans="2:10" x14ac:dyDescent="0.3">
      <c r="B34" s="2"/>
    </row>
    <row r="35" spans="2:10" x14ac:dyDescent="0.3">
      <c r="B35" s="3" t="s">
        <v>48</v>
      </c>
      <c r="D35" s="32">
        <f>IF('Technology assessment'!$H$42=Values!$A$9,Values!$A$2,IF('Technology assessment'!$H$42=Values!$A$10,Values!$A$3,IF('Technology assessment'!$H$42=Values!$A$11,Values!$A$4,IF('Technology assessment'!$H$42=Values!$A$12,Values!$A$5,IF('Technology assessment'!$H$42=Values!$A$13,Values!$A$6,0)))))</f>
        <v>0</v>
      </c>
      <c r="F35" s="32">
        <f>IF('Technology assessment'!J42=Values!$A$9,Values!$A$6,IF('Technology assessment'!J42=Values!$A$10,Values!$A$5,IF('Technology assessment'!J42=Values!$A$11,Values!$A$4,IF('Technology assessment'!J42=Values!$A$12,Values!$A$3,IF('Technology assessment'!J42=Values!$A$13,Values!$A$2,0)))))</f>
        <v>0</v>
      </c>
      <c r="H35" s="33">
        <f>AVERAGE(D35,F35)</f>
        <v>0</v>
      </c>
      <c r="J35" s="33">
        <f>IF('Technology assessment'!L42=Values!$A$9,Values!$A$2,IF('Technology assessment'!L42=Values!$A$10,Values!$A$3,IF('Technology assessment'!L42=Values!$A$11,Values!$A$4,IF('Technology assessment'!L42=Values!$A$12,Values!$A$5,IF('Technology assessment'!L42=Values!$A$13,Values!$A$6,0)))))</f>
        <v>0</v>
      </c>
    </row>
    <row r="36" spans="2:10" x14ac:dyDescent="0.3">
      <c r="B36" s="2"/>
    </row>
    <row r="37" spans="2:10" x14ac:dyDescent="0.3">
      <c r="B37" s="3" t="s">
        <v>53</v>
      </c>
      <c r="D37" s="32">
        <f>IF('Technology assessment'!$H$44=Values!$A$9,Values!$A$2,IF('Technology assessment'!$H$44=Values!$A$10,Values!$A$3,IF('Technology assessment'!$H$44=Values!$A$11,Values!$A$4,IF('Technology assessment'!$H$44=Values!$A$12,Values!$A$5,IF('Technology assessment'!$H$44=Values!$A$13,Values!$A$6,0)))))</f>
        <v>0</v>
      </c>
      <c r="F37" s="32">
        <f>IF('Technology assessment'!J44=Values!$A$9,Values!$A$6,IF('Technology assessment'!J44=Values!$A$10,Values!$A$5,IF('Technology assessment'!J44=Values!$A$11,Values!$A$4,IF('Technology assessment'!J44=Values!$A$12,Values!$A$3,IF('Technology assessment'!J44=Values!$A$13,Values!$A$2,0)))))</f>
        <v>0</v>
      </c>
      <c r="H37" s="33">
        <f>AVERAGE(D37,F37)</f>
        <v>0</v>
      </c>
      <c r="J37" s="33">
        <f>IF('Technology assessment'!L44=Values!$A$9,Values!$A$2,IF('Technology assessment'!L44=Values!$A$10,Values!$A$3,IF('Technology assessment'!L44=Values!$A$11,Values!$A$4,IF('Technology assessment'!L44=Values!$A$12,Values!$A$5,IF('Technology assessment'!L44=Values!$A$13,Values!$A$6,0)))))</f>
        <v>0</v>
      </c>
    </row>
    <row r="38" spans="2:10" x14ac:dyDescent="0.3">
      <c r="B38" s="2"/>
    </row>
    <row r="39" spans="2:10" x14ac:dyDescent="0.3">
      <c r="B39" s="5" t="s">
        <v>49</v>
      </c>
      <c r="D39" s="32">
        <f>IF('Technology assessment'!$H$46=Values!$A$9,Values!$A$2,IF('Technology assessment'!$H$46=Values!$A$10,Values!$A$3,IF('Technology assessment'!$H$46=Values!$A$11,Values!$A$4,IF('Technology assessment'!$H$46=Values!$A$12,Values!$A$5,IF('Technology assessment'!$H$46=Values!$A$13,Values!$A$6,0)))))</f>
        <v>0</v>
      </c>
      <c r="F39" s="32">
        <f>IF('Technology assessment'!J46=Values!$A$9,Values!$A$6,IF('Technology assessment'!J46=Values!$A$10,Values!$A$5,IF('Technology assessment'!J46=Values!$A$11,Values!$A$4,IF('Technology assessment'!J46=Values!$A$12,Values!$A$3,IF('Technology assessment'!J46=Values!$A$13,Values!$A$2,0)))))</f>
        <v>0</v>
      </c>
      <c r="H39" s="33">
        <f>AVERAGE(D39,F39)</f>
        <v>0</v>
      </c>
      <c r="J39" s="33">
        <f>IF('Technology assessment'!L46=Values!$A$9,Values!$A$2,IF('Technology assessment'!L46=Values!$A$10,Values!$A$3,IF('Technology assessment'!L46=Values!$A$11,Values!$A$4,IF('Technology assessment'!L46=Values!$A$12,Values!$A$5,IF('Technology assessment'!L46=Values!$A$13,Values!$A$6,0)))))</f>
        <v>0</v>
      </c>
    </row>
    <row r="40" spans="2:10" x14ac:dyDescent="0.3">
      <c r="B40" s="2"/>
    </row>
    <row r="41" spans="2:10" x14ac:dyDescent="0.3">
      <c r="B41" s="5" t="s">
        <v>50</v>
      </c>
      <c r="D41" s="32">
        <f>IF('Technology assessment'!$H$48=Values!$A$9,Values!$A$2,IF('Technology assessment'!$H$48=Values!$A$10,Values!$A$3,IF('Technology assessment'!$H$48=Values!$A$11,Values!$A$4,IF('Technology assessment'!$H$48=Values!$A$12,Values!$A$5,IF('Technology assessment'!$H$48=Values!$A$13,Values!$A$6,0)))))</f>
        <v>0</v>
      </c>
      <c r="F41" s="32">
        <f>IF('Technology assessment'!J48=Values!$A$9,Values!$A$6,IF('Technology assessment'!J48=Values!$A$10,Values!$A$5,IF('Technology assessment'!J48=Values!$A$11,Values!$A$4,IF('Technology assessment'!J48=Values!$A$12,Values!$A$3,IF('Technology assessment'!J48=Values!$A$13,Values!$A$2,0)))))</f>
        <v>0</v>
      </c>
      <c r="H41" s="33">
        <f>AVERAGE(D41,F41)</f>
        <v>0</v>
      </c>
      <c r="J41" s="33">
        <f>IF('Technology assessment'!L48=Values!$A$9,Values!$A$2,IF('Technology assessment'!L48=Values!$A$10,Values!$A$3,IF('Technology assessment'!L48=Values!$A$11,Values!$A$4,IF('Technology assessment'!L48=Values!$A$12,Values!$A$5,IF('Technology assessment'!L48=Values!$A$13,Values!$A$6,0)))))</f>
        <v>0</v>
      </c>
    </row>
    <row r="42" spans="2:10" x14ac:dyDescent="0.3">
      <c r="B42" s="2"/>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5"/>
  <sheetViews>
    <sheetView showGridLines="0" workbookViewId="0">
      <selection activeCell="A18" sqref="A18"/>
    </sheetView>
  </sheetViews>
  <sheetFormatPr defaultRowHeight="14.4" x14ac:dyDescent="0.3"/>
  <cols>
    <col min="1" max="1" width="26.33203125" customWidth="1"/>
  </cols>
  <sheetData>
    <row r="1" spans="1:1" x14ac:dyDescent="0.3">
      <c r="A1" s="34" t="s">
        <v>8</v>
      </c>
    </row>
    <row r="2" spans="1:1" x14ac:dyDescent="0.3">
      <c r="A2" s="35">
        <v>0.2</v>
      </c>
    </row>
    <row r="3" spans="1:1" x14ac:dyDescent="0.3">
      <c r="A3" s="35">
        <v>0.4</v>
      </c>
    </row>
    <row r="4" spans="1:1" x14ac:dyDescent="0.3">
      <c r="A4" s="35">
        <v>0.6</v>
      </c>
    </row>
    <row r="5" spans="1:1" x14ac:dyDescent="0.3">
      <c r="A5" s="35">
        <v>0.8</v>
      </c>
    </row>
    <row r="6" spans="1:1" x14ac:dyDescent="0.3">
      <c r="A6" s="35">
        <v>1</v>
      </c>
    </row>
    <row r="7" spans="1:1" x14ac:dyDescent="0.3">
      <c r="A7" s="4"/>
    </row>
    <row r="8" spans="1:1" x14ac:dyDescent="0.3">
      <c r="A8" s="34" t="s">
        <v>9</v>
      </c>
    </row>
    <row r="9" spans="1:1" x14ac:dyDescent="0.3">
      <c r="A9" s="4" t="s">
        <v>10</v>
      </c>
    </row>
    <row r="10" spans="1:1" x14ac:dyDescent="0.3">
      <c r="A10" s="4" t="s">
        <v>11</v>
      </c>
    </row>
    <row r="11" spans="1:1" x14ac:dyDescent="0.3">
      <c r="A11" s="4" t="s">
        <v>12</v>
      </c>
    </row>
    <row r="12" spans="1:1" x14ac:dyDescent="0.3">
      <c r="A12" s="4" t="s">
        <v>13</v>
      </c>
    </row>
    <row r="13" spans="1:1" x14ac:dyDescent="0.3">
      <c r="A13" s="4" t="s">
        <v>14</v>
      </c>
    </row>
    <row r="14" spans="1:1" x14ac:dyDescent="0.3">
      <c r="A14" s="4"/>
    </row>
    <row r="15" spans="1:1" x14ac:dyDescent="0.3">
      <c r="A15" s="4"/>
    </row>
    <row r="16" spans="1:1" x14ac:dyDescent="0.3">
      <c r="A16" s="34" t="s">
        <v>2</v>
      </c>
    </row>
    <row r="17" spans="1:1" x14ac:dyDescent="0.3">
      <c r="A17" s="4" t="s">
        <v>3</v>
      </c>
    </row>
    <row r="18" spans="1:1" x14ac:dyDescent="0.3">
      <c r="A18" s="4" t="s">
        <v>6</v>
      </c>
    </row>
    <row r="19" spans="1:1" x14ac:dyDescent="0.3">
      <c r="A19" s="4" t="s">
        <v>7</v>
      </c>
    </row>
    <row r="20" spans="1:1" x14ac:dyDescent="0.3">
      <c r="A20" s="4" t="s">
        <v>4</v>
      </c>
    </row>
    <row r="21" spans="1:1" x14ac:dyDescent="0.3">
      <c r="A21" s="4" t="s">
        <v>5</v>
      </c>
    </row>
    <row r="22" spans="1:1" x14ac:dyDescent="0.3">
      <c r="A22" s="4"/>
    </row>
    <row r="23" spans="1:1" x14ac:dyDescent="0.3">
      <c r="A23" s="4" t="s">
        <v>15</v>
      </c>
    </row>
    <row r="24" spans="1:1" x14ac:dyDescent="0.3">
      <c r="A24" s="4" t="b">
        <v>1</v>
      </c>
    </row>
    <row r="25" spans="1:1" x14ac:dyDescent="0.3">
      <c r="A25" s="4" t="b">
        <v>0</v>
      </c>
    </row>
  </sheetData>
  <pageMargins left="0.7" right="0.7" top="0.75" bottom="0.75" header="0.3" footer="0.3"/>
  <tableParts count="4">
    <tablePart r:id="rId1"/>
    <tablePart r:id="rId2"/>
    <tablePart r:id="rId3"/>
    <tablePart r:id="rId4"/>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Asiakirja" ma:contentTypeID="0x010100D7B3F0D7619E374C813C42EDF56956BB" ma:contentTypeVersion="12" ma:contentTypeDescription="Luo uusi asiakirja." ma:contentTypeScope="" ma:versionID="40f876a39a506c238ad4cab9614f6c6f">
  <xsd:schema xmlns:xsd="http://www.w3.org/2001/XMLSchema" xmlns:xs="http://www.w3.org/2001/XMLSchema" xmlns:p="http://schemas.microsoft.com/office/2006/metadata/properties" xmlns:ns2="54b26aad-a0f2-4e8e-9033-8cb316f00d3c" xmlns:ns3="86180d94-988f-4b84-ac13-063f09c9db95" targetNamespace="http://schemas.microsoft.com/office/2006/metadata/properties" ma:root="true" ma:fieldsID="68241eca2701d1e2c7c068d8f97ac532" ns2:_="" ns3:_="">
    <xsd:import namespace="54b26aad-a0f2-4e8e-9033-8cb316f00d3c"/>
    <xsd:import namespace="86180d94-988f-4b84-ac13-063f09c9db95"/>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Location" minOccurs="0"/>
                <xsd:element ref="ns3:SharedWithUsers" minOccurs="0"/>
                <xsd:element ref="ns3:SharedWithDetails"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4b26aad-a0f2-4e8e-9033-8cb316f00d3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Location" ma:index="15"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6180d94-988f-4b84-ac13-063f09c9db95" elementFormDefault="qualified">
    <xsd:import namespace="http://schemas.microsoft.com/office/2006/documentManagement/types"/>
    <xsd:import namespace="http://schemas.microsoft.com/office/infopath/2007/PartnerControls"/>
    <xsd:element name="SharedWithUsers" ma:index="16" nillable="true" ma:displayName="Jaettu"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Jakamisen tiedot"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isältölaji"/>
        <xsd:element ref="dc:title" minOccurs="0" maxOccurs="1" ma:index="4" ma:displayName="Otsikk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F8756F8-BD37-44A2-B178-3708AF7681D5}"/>
</file>

<file path=customXml/itemProps2.xml><?xml version="1.0" encoding="utf-8"?>
<ds:datastoreItem xmlns:ds="http://schemas.openxmlformats.org/officeDocument/2006/customXml" ds:itemID="{3ED30040-523E-46D0-B1CE-F432AC8A0A71}"/>
</file>

<file path=customXml/itemProps3.xml><?xml version="1.0" encoding="utf-8"?>
<ds:datastoreItem xmlns:ds="http://schemas.openxmlformats.org/officeDocument/2006/customXml" ds:itemID="{D0E325A4-F577-45B1-B16B-63524370AA4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Introduction</vt:lpstr>
      <vt:lpstr>Technology assessment</vt:lpstr>
      <vt:lpstr>Technology values</vt:lpstr>
      <vt:lpstr>Values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Reponen, Sara</dc:creator>
  <cp:lastModifiedBy>Reponen, Sara</cp:lastModifiedBy>
  <dcterms:created xsi:type="dcterms:W3CDTF">2018-04-16T13:56:43Z</dcterms:created>
  <dcterms:modified xsi:type="dcterms:W3CDTF">2018-06-20T07:10:07Z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0x010100D7B3F0D7619E374C813C42EDF56956BB</vt:lpwstr>
  </property>
</Properties>
</file>